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Z:\sinacig\"/>
    </mc:Choice>
  </mc:AlternateContent>
  <bookViews>
    <workbookView xWindow="0" yWindow="0" windowWidth="28800" windowHeight="12585" tabRatio="988" firstSheet="1" activeTab="1"/>
  </bookViews>
  <sheets>
    <sheet name="Matriz de Evalulación de Riesgo" sheetId="2" state="hidden" r:id="rId1"/>
    <sheet name="Matriz del Plan_de_Trabajo" sheetId="8" r:id="rId2"/>
    <sheet name="MapadeRiesgos" sheetId="9"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9" l="1"/>
  <c r="C2" i="9"/>
  <c r="D2" i="9"/>
  <c r="E2" i="9"/>
  <c r="F2" i="9"/>
  <c r="B3" i="9"/>
  <c r="C3" i="9"/>
  <c r="D3" i="9"/>
  <c r="E3" i="9"/>
  <c r="F3" i="9"/>
  <c r="B4" i="9"/>
  <c r="C4" i="9"/>
  <c r="D4" i="9"/>
  <c r="E4" i="9"/>
  <c r="F4" i="9"/>
  <c r="B5" i="9"/>
  <c r="C5" i="9"/>
  <c r="D5" i="9"/>
  <c r="E5" i="9"/>
  <c r="F5" i="9"/>
  <c r="B6" i="9"/>
  <c r="C6" i="9"/>
  <c r="D6" i="9"/>
  <c r="E6" i="9"/>
  <c r="F6" i="9"/>
  <c r="B26" i="9"/>
  <c r="C26" i="9"/>
  <c r="D26" i="9"/>
  <c r="E26" i="9"/>
  <c r="F26" i="9"/>
  <c r="B27" i="9"/>
  <c r="C27" i="9"/>
  <c r="D27" i="9"/>
  <c r="E27" i="9"/>
  <c r="F27" i="9"/>
  <c r="B28" i="9"/>
  <c r="C28" i="9"/>
  <c r="D28" i="9"/>
  <c r="E28" i="9"/>
  <c r="F28" i="9"/>
  <c r="B29" i="9"/>
  <c r="C29" i="9"/>
  <c r="D29" i="9"/>
  <c r="E29" i="9"/>
  <c r="F29" i="9"/>
  <c r="B30" i="9"/>
  <c r="C30" i="9"/>
  <c r="D30" i="9"/>
  <c r="E30" i="9"/>
  <c r="F30" i="9"/>
  <c r="T14" i="9" l="1"/>
  <c r="T15" i="9"/>
  <c r="T16" i="9"/>
  <c r="T17" i="9"/>
  <c r="T18" i="9"/>
  <c r="T19" i="9"/>
  <c r="T20" i="9"/>
  <c r="T21" i="9"/>
  <c r="T22" i="9"/>
  <c r="T23" i="9"/>
  <c r="T24" i="9"/>
  <c r="T25" i="9"/>
  <c r="T26" i="9"/>
  <c r="T13" i="9"/>
  <c r="AB14" i="9"/>
  <c r="AB15" i="9"/>
  <c r="AB16" i="9"/>
  <c r="AB17" i="9"/>
  <c r="AB18" i="9"/>
  <c r="AB19" i="9"/>
  <c r="AB20" i="9"/>
  <c r="AB21" i="9"/>
  <c r="AB22" i="9"/>
  <c r="AB23" i="9"/>
  <c r="AB24" i="9"/>
  <c r="AB25" i="9"/>
  <c r="AB26" i="9"/>
  <c r="AB27" i="9"/>
  <c r="AB28" i="9"/>
  <c r="AB29" i="9"/>
  <c r="AB30" i="9"/>
  <c r="AB31" i="9"/>
  <c r="AB32" i="9"/>
  <c r="AB33" i="9"/>
  <c r="AB34" i="9"/>
  <c r="AB35" i="9"/>
  <c r="AB36" i="9"/>
  <c r="AB37" i="9"/>
  <c r="AB13" i="9"/>
  <c r="B6" i="8" l="1"/>
  <c r="B7" i="8"/>
  <c r="B8" i="8"/>
  <c r="B9" i="8"/>
  <c r="B10" i="8"/>
  <c r="B11" i="8"/>
  <c r="B12" i="8"/>
  <c r="B13" i="8"/>
  <c r="B14" i="8"/>
  <c r="B15" i="8"/>
  <c r="B16" i="8"/>
  <c r="B17" i="8"/>
  <c r="B18" i="8"/>
  <c r="B5" i="8"/>
  <c r="Y27" i="9"/>
  <c r="Y28" i="9"/>
  <c r="Y29" i="9"/>
  <c r="Y30" i="9"/>
  <c r="Y31" i="9"/>
  <c r="Y32" i="9"/>
  <c r="Y33" i="9"/>
  <c r="I14" i="2" l="1"/>
  <c r="K14" i="2" s="1"/>
  <c r="I15" i="2"/>
  <c r="K15" i="2" s="1"/>
  <c r="L39" i="9" s="1"/>
  <c r="I16" i="2"/>
  <c r="K16" i="2" s="1"/>
  <c r="I17" i="2"/>
  <c r="K17" i="2" s="1"/>
  <c r="I18" i="2"/>
  <c r="K18" i="2" s="1"/>
  <c r="I19" i="2"/>
  <c r="K19" i="2" s="1"/>
  <c r="I20" i="2"/>
  <c r="K20" i="2" s="1"/>
  <c r="I21" i="2"/>
  <c r="K21" i="2" s="1"/>
  <c r="I22" i="2"/>
  <c r="K22" i="2" s="1"/>
  <c r="I23" i="2"/>
  <c r="K23" i="2" s="1"/>
  <c r="I24" i="2"/>
  <c r="K24" i="2" s="1"/>
  <c r="I25" i="2"/>
  <c r="K25" i="2" s="1"/>
  <c r="I26" i="2"/>
  <c r="K26" i="2" s="1"/>
  <c r="L50" i="9" s="1"/>
  <c r="I13" i="2"/>
  <c r="K13" i="2" s="1"/>
  <c r="X22" i="9" l="1"/>
  <c r="L46" i="9"/>
  <c r="X19" i="9"/>
  <c r="L43" i="9"/>
  <c r="X23" i="9"/>
  <c r="L47" i="9"/>
  <c r="X20" i="9"/>
  <c r="L44" i="9"/>
  <c r="X18" i="9"/>
  <c r="L42" i="9"/>
  <c r="X17" i="9"/>
  <c r="L41" i="9"/>
  <c r="X24" i="9"/>
  <c r="L48" i="9"/>
  <c r="X21" i="9"/>
  <c r="L45" i="9"/>
  <c r="X16" i="9"/>
  <c r="L40" i="9"/>
  <c r="X13" i="9"/>
  <c r="L37" i="9"/>
  <c r="X14" i="9"/>
  <c r="Y14" i="9" s="1"/>
  <c r="L38" i="9"/>
  <c r="X25" i="9"/>
  <c r="L49" i="9"/>
  <c r="X15" i="9"/>
  <c r="D18" i="8"/>
  <c r="X26" i="9"/>
  <c r="S13" i="9"/>
  <c r="S16" i="9"/>
  <c r="N17" i="9"/>
  <c r="M17" i="9"/>
  <c r="L17" i="9"/>
  <c r="K17" i="9"/>
  <c r="J17" i="9"/>
  <c r="N16" i="9"/>
  <c r="M16" i="9"/>
  <c r="L16" i="9"/>
  <c r="K16" i="9"/>
  <c r="J16" i="9"/>
  <c r="N15" i="9"/>
  <c r="M15" i="9"/>
  <c r="L15" i="9"/>
  <c r="K15" i="9"/>
  <c r="J15" i="9"/>
  <c r="N14" i="9"/>
  <c r="M14" i="9"/>
  <c r="L14" i="9"/>
  <c r="K14" i="9"/>
  <c r="J14" i="9"/>
  <c r="N13" i="9"/>
  <c r="M13" i="9"/>
  <c r="L13" i="9"/>
  <c r="K13" i="9"/>
  <c r="J13" i="9"/>
  <c r="Y13" i="9" l="1"/>
  <c r="S21" i="9"/>
  <c r="S18" i="9"/>
  <c r="S14" i="9"/>
  <c r="S20" i="9"/>
  <c r="S19" i="9"/>
  <c r="S15" i="9"/>
  <c r="S17" i="9"/>
  <c r="Y26" i="9"/>
  <c r="D17" i="8"/>
  <c r="D16" i="8"/>
  <c r="D15" i="8"/>
  <c r="D14" i="8"/>
  <c r="D13" i="8"/>
  <c r="D12" i="8"/>
  <c r="D11" i="8"/>
  <c r="D10" i="8"/>
  <c r="D9" i="8"/>
  <c r="D8" i="8"/>
  <c r="D7" i="8"/>
  <c r="D6" i="8"/>
  <c r="D5" i="8"/>
  <c r="Y15" i="9" l="1"/>
  <c r="Y17" i="9"/>
  <c r="Y19" i="9"/>
  <c r="Y21" i="9"/>
  <c r="Y23" i="9"/>
  <c r="Y25" i="9"/>
  <c r="Y24" i="9"/>
  <c r="Y16" i="9"/>
  <c r="Y18" i="9"/>
  <c r="Y20" i="9"/>
  <c r="Y22" i="9"/>
</calcChain>
</file>

<file path=xl/sharedStrings.xml><?xml version="1.0" encoding="utf-8"?>
<sst xmlns="http://schemas.openxmlformats.org/spreadsheetml/2006/main" count="289" uniqueCount="197">
  <si>
    <t>Normativo</t>
  </si>
  <si>
    <t>Que el incremento en la demanda de servicios institucionales comprometa la atención eficiente a los usuarios.</t>
  </si>
  <si>
    <t>Que no se tengan manuales de normas y procedimientos actualizados  para ejecutar el trabajo de forma eficiente y eficaz</t>
  </si>
  <si>
    <t>MATRIZ DE EVALUACIÓN DE RIESGOS</t>
  </si>
  <si>
    <t>Entidad</t>
  </si>
  <si>
    <t>Período de evaluación</t>
  </si>
  <si>
    <t>Valor:</t>
  </si>
  <si>
    <t>Probabilidad</t>
  </si>
  <si>
    <t>Severidad</t>
  </si>
  <si>
    <t>Valor mitigador</t>
  </si>
  <si>
    <t>Riego residual</t>
  </si>
  <si>
    <t>Muy bajo</t>
  </si>
  <si>
    <t>Básico</t>
  </si>
  <si>
    <t>Tolerable</t>
  </si>
  <si>
    <t>Bajo</t>
  </si>
  <si>
    <t>Operativo</t>
  </si>
  <si>
    <t>Gestionable</t>
  </si>
  <si>
    <t>Medio</t>
  </si>
  <si>
    <t>Funcional</t>
  </si>
  <si>
    <t>No tolerable</t>
  </si>
  <si>
    <t>Alto</t>
  </si>
  <si>
    <t>Razonable</t>
  </si>
  <si>
    <t>Muy alto</t>
  </si>
  <si>
    <t>Eficiente</t>
  </si>
  <si>
    <t>evaluación</t>
  </si>
  <si>
    <t>No</t>
  </si>
  <si>
    <t>Ref.</t>
  </si>
  <si>
    <t>Área evaluada</t>
  </si>
  <si>
    <t>Eventos identificados</t>
  </si>
  <si>
    <t>Descripción del riesgo</t>
  </si>
  <si>
    <t>Riesgo residual (RR)</t>
  </si>
  <si>
    <t>control interno para mitigar (gestionar ) el riesgo</t>
  </si>
  <si>
    <t>Observaciones</t>
  </si>
  <si>
    <t>Que las acciones de extensión y capacitación forestal no sean efectivas para el fortalecimiento de competencias y capacidades de los usuarios externos.</t>
  </si>
  <si>
    <t>Grupo</t>
  </si>
  <si>
    <t>Que se incumpla con las normativas de monitoreo, fiscalización y control forestal.</t>
  </si>
  <si>
    <t xml:space="preserve">Estratégico </t>
  </si>
  <si>
    <t xml:space="preserve">Información </t>
  </si>
  <si>
    <t>ES_1</t>
  </si>
  <si>
    <t>ES_2</t>
  </si>
  <si>
    <t>OP_3</t>
  </si>
  <si>
    <t>OP_4</t>
  </si>
  <si>
    <t>OP_5</t>
  </si>
  <si>
    <t>OP_6</t>
  </si>
  <si>
    <t>OP_7</t>
  </si>
  <si>
    <t>OP_1</t>
  </si>
  <si>
    <t>OP_2</t>
  </si>
  <si>
    <t>NO_2</t>
  </si>
  <si>
    <t>NO_1</t>
  </si>
  <si>
    <t>NO_3</t>
  </si>
  <si>
    <t>IN_1</t>
  </si>
  <si>
    <t>Que no se realicen acciones integrales para el diagnóstico, monitoreo y aplicación de instrumentos técnicos-legales, en el control de plagas, enfermedades o incendios forestales en áreas afectadas y/o susceptibles.</t>
  </si>
  <si>
    <t>a) Monitoreo de bosques para la detección de plagas y enfermedades.  b) Reglamento de planes sanitarios.  c) Planes satinarios para el control de plagas y/o enfermedades  c) Boletas digitales para la detección de incendios forestales.   e) Brigadas con equipo para el control de incendios forestales</t>
  </si>
  <si>
    <t>No existía un departamento encargado de la planificación, seguimiento y monitoreo de la ejecución de un plan de capacitación.</t>
  </si>
  <si>
    <t>Establecer un instrucitvo donde se identifiquen las acciones a seguir según los resultados obtenidos. Crear un plan de capacitación en los casos que amerite realimentación con seguimiento y reevaluación para medir el cierre de brechas.</t>
  </si>
  <si>
    <t>Implementar un plan de accion que permita elaborar herramientas para un mejor analisis de perfiles de puesto y de candidatos cojunamente con la unidad de Tic´s</t>
  </si>
  <si>
    <t>Se socializa el código de ética y se implementa mediante programas, pero no se ha elaborado una política.</t>
  </si>
  <si>
    <t>Se identificarón actores importantes en la implementación de una política, siendo estos ; La Gerencia, la DRRHHDIFP  y la Unidad de Asuntos Jurídicos.</t>
  </si>
  <si>
    <t>Se cuenta con una política para uso del recurso informático de INAB, sin embargo debe ser actualizado y socializado en lo que respecta al resguardo electrónico de la información, así como definir los manuales o lineamientos que regulen los procedimientos para el resguardo físico, actualmente se cuenta con sistemas informáticos los cuales por ser muy antiguos se requiere atención para actualizarlos.</t>
  </si>
  <si>
    <t xml:space="preserve">Procedimiento de actualización de manuales de procedimientos.  Lista de control de manuales de procedimientos.  Requerimiento periódico de actualización de manuales de procedimientos. </t>
  </si>
  <si>
    <t>Control Forestal</t>
  </si>
  <si>
    <t>a) Establecer metas para la actividad de control forestal,     b) Elaborar lineaminentos para la actividad de control forestal en puestos de control y verificación en puertos, c) Evaluación interna anual de la operativización del SEINEF, d) Seguimiento a la aplicabilidad del Reglamento de Transporte de productos forestales,   e)  Seguimiento a la revisión de plazos  de prescripción de las garantías a ejecutar, f) Seguimiento a la implementación del Plan Anual de Monitoreo Forestal, g)  Dotación de personal para el fortalecimiento de actividades de monitoreo, h) Creacion del Reglamento de Consumos Familiares.</t>
  </si>
  <si>
    <t xml:space="preserve">Riesgo </t>
  </si>
  <si>
    <t>Ref. tipo
 riesgo</t>
  </si>
  <si>
    <t>Nivel de riesgo
 residual</t>
  </si>
  <si>
    <t>prioridad de 
implementación</t>
  </si>
  <si>
    <t>recursos internos
 o externos</t>
  </si>
  <si>
    <t>Puesto 
responsable</t>
  </si>
  <si>
    <t>Fecha
 inicio</t>
  </si>
  <si>
    <t>Fecha
 fin</t>
  </si>
  <si>
    <t>Comentarios</t>
  </si>
  <si>
    <t>Controles recomendados</t>
  </si>
  <si>
    <t>Riesgo
 inherente (RI)</t>
  </si>
  <si>
    <t>Valor
 mitigador</t>
  </si>
  <si>
    <t>Presupuesto</t>
  </si>
  <si>
    <t>Gobernanza forestal</t>
  </si>
  <si>
    <t>Recursos Humanos</t>
  </si>
  <si>
    <t>Protección de bosques</t>
  </si>
  <si>
    <t>Formación y Capacitación</t>
  </si>
  <si>
    <t>Silvicultura y Extensión Forestal</t>
  </si>
  <si>
    <t>Gestión de la Calidad</t>
  </si>
  <si>
    <t>Desarrollo Institucional</t>
  </si>
  <si>
    <t xml:space="preserve">TIC y Gestión de la Calidad y  </t>
  </si>
  <si>
    <t>1 a 5</t>
  </si>
  <si>
    <t>5.1 a 10</t>
  </si>
  <si>
    <t>10.1 &gt;</t>
  </si>
  <si>
    <t>a) Determinar las cargas de trabajo por Subregión; b) Apoyo con personal temporal en las Direcciones Subregionales con más carga de trabajo; c) Identificación de otros sistemas o metodologías de certificación de Proyectos de Incentivos Forestales.</t>
  </si>
  <si>
    <t>31 de diciembre de 2022</t>
  </si>
  <si>
    <t>Riesgo</t>
  </si>
  <si>
    <t>Cantidad de riesgos por valores de serveridad y probabilidad, sin el control</t>
  </si>
  <si>
    <t>Que los comites que se creen, soliciten a las autoridades la contratacion de los monitores de salud cuando lo amerite, asi como la gestion para la creación e implementación de un plan de acción en cada oficina.</t>
  </si>
  <si>
    <t>Dirección Financiera: Se incremento la probabilidad del riesgo, debido a que el monto asignado anualmente en el presupuesto no corresponde al monto de acuerdo a la normativa. Nuevos Valores Propuestos: 5 en la Probabilidad y 3 en el valor mitigador por lo que el riesgo residual quedaría en 8.33</t>
  </si>
  <si>
    <t xml:space="preserve">Recurso humano, equipo de cómputo, espacio físico para resguardo de manuales, archivo electrónico para archivo electrónico de manuales.
</t>
  </si>
  <si>
    <t xml:space="preserve">Personal de INAB, de municipalidades, de agencias de cooperación, de los espacios/foros de diálogo forestal, ONG´s, beneficiarios, etc.
</t>
  </si>
  <si>
    <t>1. Recurso humano.
2. Recurso financiero para contratación y costos de cabildeo político.</t>
  </si>
  <si>
    <t xml:space="preserve">1. Recurso humano            2. Recurso financiero       </t>
  </si>
  <si>
    <t>Supervisión frecuente del cumplimiento del procedimiento.</t>
  </si>
  <si>
    <t>1. Recurso humano
2. Recursos financieros                  3. Diseño de sistemas informaticos para el seguimiento y monitoreo.</t>
  </si>
  <si>
    <t>Se creo en el 2021 el  Departamento de Formación y Capacitación quien será el  encargado de la planificación, seguimiento y monitoreo de la ejecución del Plan de Formación y Capacitación Institucional</t>
  </si>
  <si>
    <t>1. Desarrollar e implementar el Plan de Formación y Capacitación Institucional que responda al Diagnóstico de Necesidades de Formación y Capacitación.                                                                                              2. Estandarizar los líneamientos para la ejecución de los eventos de formación y capacitación.                                                                                                          3. Implementar instrumentos de evaluación y monitoreo de formación  y capacitación.</t>
  </si>
  <si>
    <t xml:space="preserve">a), b), c), f), h) Recurso humano, financiero, e), g) Recurso humano e informatico.                                                                 </t>
  </si>
  <si>
    <t>2 de mayo de 2022</t>
  </si>
  <si>
    <t>1. Recurso humano                2. Recurso financiero               3. Implementacion de un aula virtual para formación y capacitación.</t>
  </si>
  <si>
    <t xml:space="preserve">1. Recurso humano.
2. Recursos financieros para  el desarrollo de las actividades propias de los comités y la compra de medicina y equipo de protección.                         </t>
  </si>
  <si>
    <t xml:space="preserve">1. Recurso humano              </t>
  </si>
  <si>
    <t xml:space="preserve">1. Recurso humano.
2. Material de Divulgación interna
3. Recuso humano conformado por equipo multidisciplinario
4. Recurso humano y financiero
5. Aprobación del Plan Anual de Compras para adquisición de Equipo de cómputo
6. Aprobación del Plan Anual de Compras para aquisición de mobiliario y espacios físcos para almacenamiento
</t>
  </si>
  <si>
    <t xml:space="preserve">Que las acciones de extensión y capacitación forestal no sean efectivas para el fomento de silvicultura de plantaciones forestales. </t>
  </si>
  <si>
    <t>Que la evaluación de desempeño del personal no tenga seguimiento oportuno.</t>
  </si>
  <si>
    <t>Que no se cumpla con los protocolos y normativas de salud y seguridad ocupacional en la Institución.</t>
  </si>
  <si>
    <t>Que el personal no cumpla con sus funciones, acorde a  los principios, valores y normas éticas establecidas por la institución.</t>
  </si>
  <si>
    <t xml:space="preserve">Que el personal institucional no se capacite de forma constante   para actualizar conocimientos en normativa y mejores técnicas  en los servicios que presta la institución.
</t>
  </si>
  <si>
    <t>Recursos Financieros,  Recurso Humano, Herramienta y equipo para la realización de las prácticas de campo (motosierras, podadoras, sierras manuales, tijeras).</t>
  </si>
  <si>
    <t>Total</t>
  </si>
  <si>
    <t>Se realizan gestiones ante el Ministerio de Finanzas Públicas (previo a la formulación del proyecto de presupuesto) y ante el Congreso de la República de Guatemala (durante el análisis y discusión del proyecto del presupuesto) para procurar la asignación presupuestaria y financiera de los Programas de incentivos forestales, según lo establecido en los Decretos Legislativos 02-2015 y 51-2010.</t>
  </si>
  <si>
    <r>
      <t xml:space="preserve">
Que s</t>
    </r>
    <r>
      <rPr>
        <b/>
        <sz val="12"/>
        <rFont val="Calibri"/>
        <family val="2"/>
        <scheme val="minor"/>
      </rPr>
      <t xml:space="preserve">e limite el logro de metas institucionales vinculadas a las alianzas estratégicas existentes, por el poco interés en la </t>
    </r>
    <r>
      <rPr>
        <b/>
        <sz val="12"/>
        <color theme="1"/>
        <rFont val="Calibri"/>
        <family val="2"/>
        <scheme val="minor"/>
      </rPr>
      <t>participación de actores involucrados</t>
    </r>
  </si>
  <si>
    <t xml:space="preserve">1. Mayo 2022
2. Mayo 2022
3. Mayo 2022
4. Mayo 2022
5. Mayo 2022
</t>
  </si>
  <si>
    <t xml:space="preserve">1. Diciembre 2022
2. Diciembre 2022 (debe realizarse anualmente)
3. Diciembre 2022 (debe realizarse anualmente)
4. Diciembre 2022
5. Diciembre 2022
</t>
  </si>
  <si>
    <r>
      <t xml:space="preserve">1. Monitoreos a Licencias Forestales y obligaciones de repoblacion forestal.
 2. Monitoreo de Exentos de Licencia Forestal, 
3.Monitoreo de Consumos Familiares. 
4.Monitoreo de Proyectos de Incentivos Forestales.
5. Monitoreo de empresas forestales. 
6. Verificación y Fiscalizacion en puestos de control, puertos y aduanas.
7.  Sistema Electrónico de Información de Empresas Forestales SEINEF </t>
    </r>
    <r>
      <rPr>
        <sz val="12"/>
        <rFont val="Calibri"/>
        <family val="2"/>
        <scheme val="minor"/>
      </rPr>
      <t xml:space="preserve">
8. Sistema Electrónico de Control de las Obligaciones de Repoblación SECORF. 
</t>
    </r>
    <r>
      <rPr>
        <b/>
        <sz val="12"/>
        <color rgb="FFFF0000"/>
        <rFont val="Calibri"/>
        <family val="2"/>
        <scheme val="minor"/>
      </rPr>
      <t/>
    </r>
  </si>
  <si>
    <t xml:space="preserve">                            
a) Contratacion de servicios tecnicos y/o profesionales temporales
b) Capacitacion al personal y contratistas de la institución para fortalecer las capacidades en temas especificos.                                                             
c) Inducción al personal y contratistas de reciente ingreso a la institución. 
d) Sistemas electrónicos para ofrecer un servicio eficiente a usuarios.</t>
  </si>
  <si>
    <r>
      <t>Que no se realicen acciones integrales para</t>
    </r>
    <r>
      <rPr>
        <b/>
        <sz val="10"/>
        <rFont val="Calibri"/>
        <family val="2"/>
        <scheme val="minor"/>
      </rPr>
      <t xml:space="preserve"> la detección</t>
    </r>
    <r>
      <rPr>
        <b/>
        <sz val="10"/>
        <color theme="1"/>
        <rFont val="Calibri"/>
        <family val="2"/>
        <scheme val="minor"/>
      </rPr>
      <t>, monitoreo y aplicación de instrumentos técnicos-legales, en el control de plagas, enfermedades o incendios forestales en áreas afectadas y/o susceptibles.</t>
    </r>
  </si>
  <si>
    <t xml:space="preserve">a) Reglamento para la implementación de planes sanitarios.
b) Reglamento de la Ley Forestal que contempla Licencias Forestales con fines de Saneamiento.
c) Mapas de areas Vulnerables y Suseptibles a plagas y Enfermedades Forestales
d) Plataforma Digital con boletas electronicas para el aviso y monitoreo de bosques para la detección de plagas y enfermedades. 
e) Boletas digitales para reportes de incendios forestales.   
f) Responsables de Protección Forestal  para la atención de plagas e incendios forestales en las Direcciones Regionales                                                                                                           g) Conformación de cuadrillas forestales voluntarias como parte del sistema CONRED                                                                 h) Elaboración y publicación de mapas de puntos de calor detectados dentro y fuera de bosque en territorio de la República de Guatemala.
</t>
  </si>
  <si>
    <t>a) Experiencias exitosas documentadas.  
b) Áreas de buenas practicas, para la transferencia de tecnología. 
c) Material impreso para extensión forestal.</t>
  </si>
  <si>
    <t xml:space="preserve">1. Jefe de Silvicultura y Extensión Forestal
2. Coordinador Técnico regional,  
3. Jefe de Silvicultura y Extensión Forestal 
4. Coordinador técnico regional
5. Jefe de Silvicultura y Extensión Forestal </t>
  </si>
  <si>
    <t xml:space="preserve">Actualmente se realiza una evaluacion de desempeño al año,  que mide cuatro aspectos: (Calidad y Productividad, Conocimiento, Trabajo en Equipo e Iniciativa y Liderazgo).  </t>
  </si>
  <si>
    <t xml:space="preserve">1. Actualización del instrumento de evaluación del desempeño.                                                                                                           2.  Regular el procedimiento para la evaluacion de desempeño                                
3. Actualizacion del manual de evaluacion de desempeño.                                                                                                           </t>
  </si>
  <si>
    <t>En el transcurso del año se llevara a cabo una retroalimentacion según los resutados obtenidos en la evaluacion realizada en año pasado, asi como implementar las recomendaciones de la consultoria para la evaluacion anual</t>
  </si>
  <si>
    <t xml:space="preserve"> 1,2,3 Jefe De Desarrollo Institucional.                       </t>
  </si>
  <si>
    <t xml:space="preserve">a) Lista de control de los manuales institucionales.  b) Requerimiento anual de revisión de manuales de procedimientos para determinar la necesidad de actualización, a Directores y Jefes.
c) Seguimiento continuo a la actualización de manuales de procedimientos. </t>
  </si>
  <si>
    <t>Revisión de manuales por Jefe y Director correspondiente para garantizar que se ajustan a las funciones definidas por el Reglamento Orgánico Interno de cada dependencia.</t>
  </si>
  <si>
    <t xml:space="preserve">1 Revisión anual de los manuales para determinar si procede su actualización. 
2. Seguimiento mensual a los manuales de procedimientos que están en proceso de actualización.
3 Actualización de lista de control de manuales.
</t>
  </si>
  <si>
    <t>Se llevan a cabo entrevistas con los candidatos y se realizan pruebas de aptitudes y competencias de acuerdo al puesto que se aplica. Además se realizan llamadas para verificar referencias laborales</t>
  </si>
  <si>
    <t>Que los procesos administrativos para la dotación y contratación del personal no se cumplan</t>
  </si>
  <si>
    <t>Prioridad baja</t>
  </si>
  <si>
    <t>Prioridad media</t>
  </si>
  <si>
    <t>Prioridad alta</t>
  </si>
  <si>
    <t xml:space="preserve">
Creación del comité Bipartito de las oficinas centrales del INAB con el acompañamiento del Inspector del IGSS;  para definir funciones y/o acciones; así tambien se cuenta con el protocolo de Bioseguridad que establece los lineamientos para mitigar el riesgo de SSO.</t>
  </si>
  <si>
    <t>1. Establecer y gestionar anualmente el presupuesto necesario para cubrir la demanda de proyectos de Incentivos Forestales . 
2. Solicitar ante el Ministerio de Agricultura, Ganadería y Alimentación -MAGA-, congreso de la República de Guatemala y el Ministerio de Finanzas Públicas         -MINFIN- la inclusión en el anteproyecto de presupuesto, los recursos necesarios para cubrir la demanda, en atención a lo establecido en el Artículo 9 de la Ley PROBOSQUE y Artículo 8 de la Ley PINPEP.
3. Solicitar ante el MINFIN las cuotas financieras para cubrir los pagos programados.</t>
  </si>
  <si>
    <t xml:space="preserve">1. Actualización de la política de dotación de personal
2. Verificacion del cumplimiento de los procesos y    procedimientos establecidos en el Manual de la política de dotación de personal.                                     
3. Actualización permanente de herramientas de evaluación acorde a los puestos </t>
  </si>
  <si>
    <t>Socialización del Código de Ética y se desarrollar actividades para la implementación de una cultura de ética.</t>
  </si>
  <si>
    <t>Existe una política para uso del recurso informático de INAB, que a la fecha no ha sido actualizado ni socializado en lo que referente al resguardo electrónico de la información; actualmente se está trabajando en manuales o lineamientos que regulen los procedimientos para el resguardo físico; actualmente se cuenta con sistemas informáticos los cuales por ser muy antiguos se hace necesaria su actualización.</t>
  </si>
  <si>
    <t>1 Julio 2022
31 de Julio 2022
31 de Julio 2022
31 de diciembre 2022
31 de diciembre 2022
31 de diciembre 2022</t>
  </si>
  <si>
    <t>2 de mayo 2022
1 de Julio 2022
2 de Mayo 2022
2 de Mayo 2022
2 de Mayo 2022
2 de Mayo 2022</t>
  </si>
  <si>
    <t>1. Elaboración de políticas institucionales específicas que obedezcan al fortalecimiento de un comportamiento ético  laboral e institucional.                                                                        2. Socialización e Implementación de las póliticas establecidas.          
3. Establecer medios de verificación y seguimiento para la implementación de las políticas en el comportamiento  ético de los trabajadores en el desempeño de su trabajo.</t>
  </si>
  <si>
    <r>
      <t>1. Recursos financieros.
2.  Recurso Humano.
3. Brigadas contra incendios voluntarias, municipales y comunales equipadas.
4. Plataforma digital sobre reporte de plagas e incendios forestales.                          5. Asignación de equipo de cómputo y  de</t>
    </r>
    <r>
      <rPr>
        <b/>
        <sz val="12"/>
        <color rgb="FFFF0000"/>
        <rFont val="Calibri"/>
        <family val="2"/>
        <scheme val="minor"/>
      </rPr>
      <t xml:space="preserve"> </t>
    </r>
    <r>
      <rPr>
        <sz val="12"/>
        <color theme="1"/>
        <rFont val="Calibri"/>
        <family val="2"/>
        <scheme val="minor"/>
      </rPr>
      <t>vehículo para los Responsables de Protección Forestal.</t>
    </r>
  </si>
  <si>
    <r>
      <rPr>
        <sz val="12"/>
        <rFont val="Calibri"/>
        <family val="2"/>
        <scheme val="minor"/>
      </rPr>
      <t>Se realizan gestiones ante el Ministerio de Finanzas Públicas (previo a la formulación del proyecto de presupuesto) y ante el Congreso de la República (durante el análisis y discusión del proyecto del presupuesto) para procurar la asignación presupuestaria y financiera de los Programas de incentivos forestales, según lo establecido en los Decretos Legislativos 02-2015 y 51-2010.</t>
    </r>
    <r>
      <rPr>
        <sz val="12"/>
        <color theme="1"/>
        <rFont val="Calibri"/>
        <family val="2"/>
        <scheme val="minor"/>
      </rPr>
      <t xml:space="preserve">
</t>
    </r>
    <r>
      <rPr>
        <strike/>
        <sz val="12"/>
        <color theme="1"/>
        <rFont val="Calibri"/>
        <family val="2"/>
        <scheme val="minor"/>
      </rPr>
      <t/>
    </r>
  </si>
  <si>
    <t>Que se incumpla con la asignación  presupuestaria y financiera a los Programas de Incentivos Forestales, según Art. 9 Ley PROBOSQUE y Art. 8 Ley PINPEP.
El incumplimiento en la asignación presupuestaria y financiera de los Programas de incentivos forestales implica alejarnos del alcance de metas importantes como la reducción de la tasa de deforestación o de compromisos internacionales como la restauración de 1.2 millones de hectáreas; así como la disminución de la credibilidad de los programas de incentivos forestales al no poder atender la demanda existente.</t>
  </si>
  <si>
    <r>
      <rPr>
        <sz val="12"/>
        <rFont val="Calibri"/>
        <family val="2"/>
        <scheme val="minor"/>
      </rPr>
      <t xml:space="preserve">Que a las alianzas estratégicas para la gestión de proyectos, programas y otras iniciativas no se les de el respectivo acompañamiento y seguimiento por las partes involucradas; lo que implicaría que perdieran su efectividad y por ende no se alcance el cumplimiento de los objetivos y metas. </t>
    </r>
    <r>
      <rPr>
        <b/>
        <sz val="12"/>
        <color theme="1"/>
        <rFont val="Calibri"/>
        <family val="2"/>
        <scheme val="minor"/>
      </rPr>
      <t xml:space="preserve">
</t>
    </r>
  </si>
  <si>
    <t>control interno para mitigar (gestionar) el riesgo</t>
  </si>
  <si>
    <t>Monitoreos periódicos con las partes involucradas, para identificar debilidades y fallos en la implementación de las actividades, a efecto de fortalecer los procesos para e favorecer el cumplimiento de objetivos y metas establecidos.</t>
  </si>
  <si>
    <t>a) Unidad de capacitación y extensión forestal.  
b) Áreas de producción modelo, para la transmisión de la tecnología.   
c) Material impreso para extensión forestal.</t>
  </si>
  <si>
    <t>Que la evaluación de desempeño del personal no tenga seguimiento oportuno.
Actualmente se realiza la evaluación del desempeño anual, se presentan resultados, pero no se cuenta con un plan de realimentación o plan de acción a seguir tanto para los que obtienen una puntuación media o bajo; así como los calificados con rango promedio o alto.</t>
  </si>
  <si>
    <t>Que los procesos administrativos para la dotación y contratación del personal sean deficientes y no garanticen la idoneidad del personal.
Que el personal contratado no cumpla con el perfil del puesto y que la documentacion presentada por los candidatos no se compruebe su veracidad</t>
  </si>
  <si>
    <t>se verifica la autenticidad de los documentos en los diferentes sistemas y se consultan las referencias laborales en hoja de vida.</t>
  </si>
  <si>
    <t>Que no se cumpla con los protocolos y normativas de salud y seguridad ocupacional en la Institución.
Que no se han implementado el comité bipartito de SSO y no se cuenta con un monitor del mismo.</t>
  </si>
  <si>
    <t>Convocar a reuniones del comité bipartito para establecer los lineamientos a seguir para la funcionalidad de dicho comite y elaboración de un plan de acción a implementar.</t>
  </si>
  <si>
    <t>Solicitar apoyo a la Gerencia y directores Nacionales para el apoyo en la asistencia y compromiso de los miembros de los diferentes  comités bipartitos.</t>
  </si>
  <si>
    <t>Que el personal no cumpla con sus funciones, acorde a  los principios, valores y normas éticas establecidas por la institución.
Que no se socialice  e implemente el código de ética institucional, en el marco de la construcción de una cultura de ética.</t>
  </si>
  <si>
    <t>No tener lineamientos y acciones para el resguardo de la información física y digital.
La falta de acciones y medidas oportunas  para garantizar la administración, conservación y resguardo de la información física y digital, así como el contar con sistemas informáticos y equipo de cómputo obsoleto.</t>
  </si>
  <si>
    <t xml:space="preserve">
Diciembre 2022
</t>
  </si>
  <si>
    <t>Que no se cuente con lineamientos y acciones para el resguardo de la información física y digital.</t>
  </si>
  <si>
    <t>NO_5</t>
  </si>
  <si>
    <t>Normas aplicables</t>
  </si>
  <si>
    <t>Se cuenta con el Manual de Perfiles y Descripción de Puestos, las funciones se encuentran establecidas en el contrato individual de trabajo</t>
  </si>
  <si>
    <t>Que no se cumplan los manuales de normas, procesos y procedimientos para ejecutar el trabajo de forma eficiente y eficaz</t>
  </si>
  <si>
    <r>
      <rPr>
        <b/>
        <sz val="12"/>
        <color theme="1"/>
        <rFont val="Calibri"/>
        <family val="2"/>
        <scheme val="minor"/>
      </rPr>
      <t>Que se incumpla con la asignación  presupuestaria y financiera a los Programas de Incentivos Forestales, según Art. 9 Ley PROBOSQUE y Art. 8 Ley PINPEP.</t>
    </r>
    <r>
      <rPr>
        <sz val="12"/>
        <color theme="1"/>
        <rFont val="Calibri"/>
        <family val="2"/>
        <scheme val="minor"/>
      </rPr>
      <t xml:space="preserve">
</t>
    </r>
  </si>
  <si>
    <t>1. Recuso humano conformado por equipo multidisciplinario                                            2. Aprobación del Manual de Perfiles y Descripcion de Puestos</t>
  </si>
  <si>
    <t>SI(CONTAR.SI.CONJUNTO($X$13:$X$26;AB13;$Y$13:$Y$26;AC13)=0;" ";</t>
  </si>
  <si>
    <t xml:space="preserve">
1. Monitoreo, evaluación y seguimiento administrativo a convenios, cartas de entendimiento, programas, proyectos e iniciativas de tipo forestal; así como el funcionamiento de espacios/foros de diálogo forestal (formatos para monitoreo, linemientos para el monitoreo).
2. Fomento de proyectos productivos e iniciativas de índole forestal.
3. La autorización de consumos familiares se realizan de forma convencional en las oficinas municipales o direcciones subregionales del INAB.
4Reglamento de consumos familiares.</t>
  </si>
  <si>
    <t xml:space="preserve">1.  Recurso humano,  equipo informatico.                                      
2. Recurso humano,  Equipo informatico, manuales y guias.                                            3. Recurso humano para programación, Equipo informatico.                                  4. Recurso humano para programación, Equipo informatico.                                                          </t>
  </si>
  <si>
    <t>Gráfico de Riesgo Residual de los riesgos identificados</t>
  </si>
  <si>
    <t xml:space="preserve">
Que se incumplan los procesos administrativos  establecidos por la normativa aplicable, sobre la adquisición de bienes y servicios para la institución
</t>
  </si>
  <si>
    <t>Que se incumpla con la aplicación de la normativa vigente, lineamientos técnicos y administrativos para el monitoreo, fiscalización y control forestal.</t>
  </si>
  <si>
    <t>Segunda Propuesta</t>
  </si>
  <si>
    <t>Riesgo residual</t>
  </si>
  <si>
    <t>Propuesta 2</t>
  </si>
  <si>
    <t xml:space="preserve">1. Director Aministrativo y Financiero
2, 3. Gerente
</t>
  </si>
  <si>
    <t xml:space="preserve">1. Elaborar un Plan Anual Institucional de monitoreo y control forestal
2. Establecimiento de procedimientos para revisión de expedientes de licencia de aprovechamiento forestal y del RNF, y monitoreo de campo
3.  Elaboración e implementación de la boleta de monitoreo y evaluación forestal                                 
4.Elaborar el Plan de Monitoreo de empresas forestales  
5.  Elaborar lineamientos para la actividad de control forestal en puesto de control, puertos y aduanas.                                                          6.   Actualización del SEINEF mediante una nueva versión.        7.  Realizar mantenimiento y mejoras al SECORF. 
8.  Actualizaciones del módulo informático de Exentos
9.  Actualizaciones del módulo informático de Manejo Forestal
10.  Actualizaciones del sistema informático de PINPEP
11. Actualizaciones del sistema informático de PROBOSQUE
12. Actualizaciones  del sistema del RNF    
13. Creación del Sistema para el control y emisión de Consumos Familiares
14. Revisión y actualización del reglamento de Consumos Familiares
15. Revisión y actualización del reglamento de Fiscalización de Empresas Forestales   
                                                                                               </t>
  </si>
  <si>
    <t xml:space="preserve">1,2,3. Jefe de Formación y Capacitación
</t>
  </si>
  <si>
    <t xml:space="preserve">1,2,3, Jefe de Gestión de la Calidad
</t>
  </si>
  <si>
    <r>
      <t xml:space="preserve">1. Jefe Unidad de Tecnologías.
2. Jefe de Comunicación Social 
3. Subgerencia
4. Jefe de Unidad de Tencnologías
5. Director Administrativo y Financiero.
</t>
    </r>
    <r>
      <rPr>
        <sz val="11"/>
        <rFont val="Calibri"/>
        <family val="2"/>
        <scheme val="minor"/>
      </rPr>
      <t xml:space="preserve">6. Subgerencia
</t>
    </r>
  </si>
  <si>
    <t>31 de noviembre de 2022</t>
  </si>
  <si>
    <t>02 Mayo de 2022</t>
  </si>
  <si>
    <t>1.  Análisis para determinar la carga laboral en las distintas áreas de trabajo del INAB, para generar un plan de contrataciones de personal institucional.                                    
2. Fortalecer capacidades en personal técnico y administrativo y contratistas del INAB en las distintas áreas de trabajo de la institución.  
3.  Fortalecimiento instituciónal mediante la adquisición de equipo y mobiliario. 
4. Evaluar  los procesos y procedimientos administrativos  para optimizar su eficacia
5. Implementación de firmas electronicas en servicios  de mayor demanda en la institución. 
6.  Evaluar la eficiencia y percepción de la satistaccion de usuarios INAB</t>
  </si>
  <si>
    <t>1.  Elaborar plan institucional para manejo de plantaciones forestales; 
2. Implementar registro de usuarios priorizados para implementar acciones de extensión forestal.  
3. Generar lineamientos de extensión forestal. 
4. Realización de eventos de extensión, capacitación y/o giras de intercambio.   
5. Monitoreo y evaluación de implementación de buenas prácticas silviculturales.</t>
  </si>
  <si>
    <t>1. Actualizar la política de información y comunicación.
2. Socializar la política.
3. Definir los procedimientos para el resguardo de archivo físico.
4. Actualización de sistemas informáticos para el resguardo de expedientes electrónicos.
5. Adquisición de equipo para centro de datos (servidores) y oficinas (computadoras).
6. Adquisición de mobiliario y/o espacios físicos para almacenamiento físico de archivos.</t>
  </si>
  <si>
    <t>1. Jefe del Departamento de evaluación y seguimiento Institucional
2, Jefe Departamento de Formación y Capacitacion
3. y 4Jefe del Depto. Administrativo .
5.  Jefe de Unidad TIC´s
6. Jefe de Departamento de Gestión de la Calidad</t>
  </si>
  <si>
    <r>
      <rPr>
        <sz val="12"/>
        <rFont val="Calibri"/>
        <family val="2"/>
        <scheme val="minor"/>
      </rPr>
      <t>1. Plan de acción institucional para la prevención y respuesta por incendios y plagas forestales;             
2. Elaborar mapas a nivel nacional, de areas susceptibles y con probabilidad a incendios forestales.                                                                                            3. Gestión para la contratación de un Técnico de Laboratorio de plagas</t>
    </r>
    <r>
      <rPr>
        <sz val="12"/>
        <color theme="1"/>
        <rFont val="Calibri"/>
        <family val="2"/>
        <scheme val="minor"/>
      </rPr>
      <t xml:space="preserve">                                                                 
4. Manual de normas, procesos y procedimientos de planes sanitarios. 
5. Monitoreo y atención de plagas, incendios forestales, planes sanitarios y de saneamiento.                                                                         6. </t>
    </r>
    <r>
      <rPr>
        <sz val="12"/>
        <rFont val="Calibri"/>
        <family val="2"/>
        <scheme val="minor"/>
      </rPr>
      <t xml:space="preserve"> Implementación de una estrategia de capacitación sobre plagas, enfermedades e incendios forestales al personal técnico de INAB</t>
    </r>
  </si>
  <si>
    <t>1 y 2. Jefe de Protección Forestal
3. Jefe de Recursos Humanos
4,5 y 6   Jefe de Protección forestal.</t>
  </si>
  <si>
    <t xml:space="preserve">1,2 y 3. Director de recursos humanos, Desarrollo Institucional  y Formación de Personal.
</t>
  </si>
  <si>
    <r>
      <t xml:space="preserve">1.  Establecer un plan de seguimiento y evaluación de las alianzas institucionales con las municipalidades 
2. Establecer un plan de seguimiento y evaluación de las alianzas institucionales en implementación y analizar el funcionamiento de espacios/foros de diálogo forestal
3. Formular y gestionar proyectos basados en diagnósticos de necesidades institucionales.
</t>
    </r>
    <r>
      <rPr>
        <sz val="12"/>
        <rFont val="Calibri"/>
        <family val="2"/>
        <scheme val="minor"/>
      </rPr>
      <t xml:space="preserve">
</t>
    </r>
  </si>
  <si>
    <t xml:space="preserve">1. Jefe de Fortalecimiento Forestal Municipal, Comunal y Social
2. Jefe de cooperación y preinversión
3. Jefe de cooperación y preinversión
</t>
  </si>
  <si>
    <r>
      <t xml:space="preserve">1, 2,3  Coordinación técnica nacional
4,5 Jefe del Departamento de Monitoreo de Empresas Forestales. 
6. Director de Industria y Comercio
7. Jefe de la Unidad de Tecnologia de la Información y Comunicación.
8. Jefe de Silvicultura y extensión forestal
9. Jefe de manejo de bosques naurales
10. Coordinador de PINPEP
11. Coordinador PROBOSQUE
12 . Registrador Nacional Forestal 13 .  Jefe del  Deaprtamento de Manejo de Bosques Naturales
</t>
    </r>
    <r>
      <rPr>
        <sz val="11"/>
        <color rgb="FFFF0000"/>
        <rFont val="Calibri"/>
        <family val="2"/>
        <scheme val="minor"/>
      </rPr>
      <t xml:space="preserve"> </t>
    </r>
    <r>
      <rPr>
        <sz val="11"/>
        <color theme="1"/>
        <rFont val="Calibri"/>
        <family val="2"/>
        <scheme val="minor"/>
      </rPr>
      <t xml:space="preserve">14 y 15 Jefe de la Unidad de Asuntos Jurídicos 
</t>
    </r>
  </si>
  <si>
    <t>1. Supervisión de la aplicación del  Manual de Perfiles y Descripcion de Puestos</t>
  </si>
  <si>
    <t>1. Lineamientos para el funcionamiento  del comité bipartito .                                                                                                
2.  Plan de acción se Salud y Seguridad Ocupacional,  en los comites creados.                                                                                                            3. Creacion de los comites en oficinas priorizadas.
4. Gestión para la creación de la plaza de monitor  de salud y seguridad ocupacional</t>
  </si>
  <si>
    <t>1 , 2 y 3.  Jefe de Desarrollo Institucional
4. Jefe depto. Recursos humanos</t>
  </si>
  <si>
    <t>1. Director de Recursos Humanos, Desarrollo Institucional  y Formación de Personal.</t>
  </si>
  <si>
    <t>1. 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</si>
</sst>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b/>
      <sz val="11"/>
      <name val="Calibri"/>
      <family val="2"/>
      <scheme val="minor"/>
    </font>
    <font>
      <b/>
      <sz val="8"/>
      <color theme="1"/>
      <name val="Calibri"/>
      <family val="2"/>
      <scheme val="minor"/>
    </font>
    <font>
      <b/>
      <sz val="9"/>
      <name val="Calibri"/>
      <family val="2"/>
      <scheme val="minor"/>
    </font>
    <font>
      <sz val="12"/>
      <color theme="1"/>
      <name val="Calibri"/>
      <family val="2"/>
      <scheme val="minor"/>
    </font>
    <font>
      <b/>
      <sz val="11"/>
      <color theme="0"/>
      <name val="Calibri"/>
      <family val="2"/>
      <scheme val="minor"/>
    </font>
    <font>
      <sz val="12"/>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2"/>
      <name val="Calibri"/>
      <family val="2"/>
      <scheme val="minor"/>
    </font>
    <font>
      <strike/>
      <sz val="12"/>
      <color theme="1"/>
      <name val="Calibri"/>
      <family val="2"/>
      <scheme val="minor"/>
    </font>
    <font>
      <b/>
      <sz val="12"/>
      <color rgb="FFFF0000"/>
      <name val="Calibri"/>
      <family val="2"/>
      <scheme val="minor"/>
    </font>
    <font>
      <sz val="11"/>
      <name val="Calibri"/>
      <family val="2"/>
      <scheme val="minor"/>
    </font>
    <font>
      <b/>
      <sz val="10"/>
      <color theme="1"/>
      <name val="Calibri"/>
      <family val="2"/>
      <scheme val="minor"/>
    </font>
    <font>
      <b/>
      <sz val="14"/>
      <color rgb="FFC00000"/>
      <name val="Calibri"/>
      <family val="2"/>
      <scheme val="minor"/>
    </font>
    <font>
      <b/>
      <sz val="8"/>
      <color theme="0"/>
      <name val="Calibri"/>
      <family val="2"/>
      <scheme val="minor"/>
    </font>
    <font>
      <b/>
      <sz val="10"/>
      <name val="Calibri"/>
      <family val="2"/>
      <scheme val="minor"/>
    </font>
    <font>
      <sz val="10"/>
      <color theme="1"/>
      <name val="Calibri"/>
      <family val="2"/>
      <scheme val="minor"/>
    </font>
    <font>
      <sz val="12"/>
      <color rgb="FF000000"/>
      <name val="Calibri"/>
      <family val="2"/>
    </font>
    <font>
      <sz val="10"/>
      <name val="Calibri"/>
      <family val="2"/>
      <scheme val="minor"/>
    </font>
    <font>
      <sz val="11"/>
      <color rgb="FFFF0000"/>
      <name val="Calibri"/>
      <family val="2"/>
      <scheme val="minor"/>
    </font>
  </fonts>
  <fills count="2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theme="4" tint="0.79998168889431442"/>
      </patternFill>
    </fill>
    <fill>
      <patternFill patternType="solid">
        <fgColor rgb="FFDDEBF7"/>
        <bgColor rgb="FFDDEBF7"/>
      </patternFill>
    </fill>
    <fill>
      <patternFill patternType="solid">
        <fgColor theme="0"/>
        <bgColor theme="4"/>
      </patternFill>
    </fill>
    <fill>
      <patternFill patternType="solid">
        <fgColor theme="0"/>
        <bgColor rgb="FFDDEBF7"/>
      </patternFill>
    </fill>
    <fill>
      <patternFill patternType="solid">
        <fgColor theme="4" tint="-0.249977111117893"/>
        <bgColor indexed="64"/>
      </patternFill>
    </fill>
  </fills>
  <borders count="25">
    <border>
      <left/>
      <right/>
      <top/>
      <bottom/>
      <diagonal/>
    </border>
    <border>
      <left/>
      <right/>
      <top style="medium">
        <color auto="1"/>
      </top>
      <bottom/>
      <diagonal/>
    </border>
    <border>
      <left style="medium">
        <color auto="1"/>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indexed="64"/>
      </top>
      <bottom style="thin">
        <color theme="4" tint="0.39997558519241921"/>
      </bottom>
      <diagonal/>
    </border>
  </borders>
  <cellStyleXfs count="1">
    <xf numFmtId="0" fontId="0" fillId="0" borderId="0"/>
  </cellStyleXfs>
  <cellXfs count="173">
    <xf numFmtId="0" fontId="0" fillId="0" borderId="0" xfId="0"/>
    <xf numFmtId="0" fontId="0" fillId="0" borderId="0" xfId="0" applyAlignment="1">
      <alignment horizontal="justify" vertical="center"/>
    </xf>
    <xf numFmtId="0" fontId="0" fillId="4" borderId="0" xfId="0" applyFill="1"/>
    <xf numFmtId="0" fontId="1" fillId="4" borderId="0" xfId="0" applyFont="1" applyFill="1"/>
    <xf numFmtId="0" fontId="0" fillId="4" borderId="7" xfId="0" applyFill="1" applyBorder="1"/>
    <xf numFmtId="0" fontId="0" fillId="4" borderId="0" xfId="0" applyFill="1" applyBorder="1"/>
    <xf numFmtId="0" fontId="1" fillId="4" borderId="0" xfId="0" applyFont="1" applyFill="1" applyBorder="1"/>
    <xf numFmtId="0" fontId="0" fillId="6" borderId="6" xfId="0" applyFill="1" applyBorder="1" applyAlignment="1">
      <alignment horizontal="center"/>
    </xf>
    <xf numFmtId="0" fontId="0" fillId="6" borderId="10" xfId="0" applyFill="1" applyBorder="1" applyAlignment="1">
      <alignment horizontal="center"/>
    </xf>
    <xf numFmtId="0" fontId="0" fillId="0" borderId="11" xfId="0" applyBorder="1" applyAlignment="1">
      <alignment horizontal="right"/>
    </xf>
    <xf numFmtId="0" fontId="0" fillId="7" borderId="12" xfId="0" applyFill="1" applyBorder="1" applyAlignment="1">
      <alignment horizontal="center"/>
    </xf>
    <xf numFmtId="0" fontId="0" fillId="2" borderId="12" xfId="0" applyFill="1" applyBorder="1" applyAlignment="1">
      <alignment horizontal="center"/>
    </xf>
    <xf numFmtId="0" fontId="0" fillId="3" borderId="4" xfId="0" applyFill="1" applyBorder="1" applyAlignment="1">
      <alignment horizontal="center"/>
    </xf>
    <xf numFmtId="0" fontId="3" fillId="0" borderId="5" xfId="0" applyFont="1" applyBorder="1"/>
    <xf numFmtId="0" fontId="3" fillId="8" borderId="4" xfId="0" applyFont="1" applyFill="1" applyBorder="1"/>
    <xf numFmtId="0" fontId="0" fillId="0" borderId="9" xfId="0" applyBorder="1" applyAlignment="1">
      <alignment horizontal="right"/>
    </xf>
    <xf numFmtId="0" fontId="0" fillId="7" borderId="13" xfId="0" applyFill="1" applyBorder="1" applyAlignment="1">
      <alignment horizontal="center"/>
    </xf>
    <xf numFmtId="0" fontId="0" fillId="2" borderId="13" xfId="0" applyFill="1" applyBorder="1" applyAlignment="1">
      <alignment horizontal="center"/>
    </xf>
    <xf numFmtId="0" fontId="0" fillId="3" borderId="14" xfId="0" applyFill="1" applyBorder="1" applyAlignment="1">
      <alignment horizontal="center"/>
    </xf>
    <xf numFmtId="0" fontId="3" fillId="0" borderId="8" xfId="0" applyFont="1" applyBorder="1"/>
    <xf numFmtId="0" fontId="3" fillId="5" borderId="14" xfId="0" applyFont="1" applyFill="1" applyBorder="1"/>
    <xf numFmtId="0" fontId="3" fillId="0" borderId="15" xfId="0" applyFont="1" applyBorder="1"/>
    <xf numFmtId="0" fontId="3" fillId="9" borderId="16" xfId="0" applyFont="1" applyFill="1" applyBorder="1"/>
    <xf numFmtId="0" fontId="0" fillId="0" borderId="17" xfId="0" applyBorder="1" applyAlignment="1">
      <alignment horizontal="right"/>
    </xf>
    <xf numFmtId="0" fontId="0" fillId="7" borderId="18" xfId="0" applyFill="1" applyBorder="1" applyAlignment="1">
      <alignment horizontal="center"/>
    </xf>
    <xf numFmtId="0" fontId="0" fillId="2" borderId="18" xfId="0" applyFill="1" applyBorder="1" applyAlignment="1">
      <alignment horizontal="center"/>
    </xf>
    <xf numFmtId="0" fontId="0" fillId="3" borderId="16" xfId="0" applyFill="1" applyBorder="1" applyAlignment="1">
      <alignment horizontal="center"/>
    </xf>
    <xf numFmtId="0" fontId="1" fillId="0" borderId="0" xfId="0" applyFont="1"/>
    <xf numFmtId="0" fontId="2" fillId="4" borderId="0" xfId="0" applyFont="1" applyFill="1" applyBorder="1"/>
    <xf numFmtId="0" fontId="2" fillId="0" borderId="1" xfId="0" applyFont="1" applyBorder="1"/>
    <xf numFmtId="0" fontId="2" fillId="0" borderId="19" xfId="0" applyFont="1" applyBorder="1"/>
    <xf numFmtId="0" fontId="0" fillId="0" borderId="13" xfId="0" applyBorder="1"/>
    <xf numFmtId="0" fontId="0" fillId="6" borderId="21" xfId="0" applyFill="1" applyBorder="1" applyAlignment="1">
      <alignment horizontal="center"/>
    </xf>
    <xf numFmtId="0" fontId="0" fillId="12" borderId="0" xfId="0" applyFill="1"/>
    <xf numFmtId="0" fontId="0" fillId="9" borderId="0" xfId="0" applyFill="1" applyAlignment="1">
      <alignment horizontal="center" vertical="center"/>
    </xf>
    <xf numFmtId="0" fontId="0" fillId="8" borderId="0" xfId="0" applyFill="1" applyAlignment="1">
      <alignment horizontal="center" vertical="center"/>
    </xf>
    <xf numFmtId="0" fontId="0" fillId="13" borderId="0" xfId="0" applyFill="1" applyAlignment="1">
      <alignment horizontal="center" vertical="center"/>
    </xf>
    <xf numFmtId="0" fontId="5" fillId="0" borderId="0" xfId="0" applyFont="1"/>
    <xf numFmtId="0" fontId="0" fillId="0" borderId="0" xfId="0" applyAlignment="1">
      <alignment horizontal="center" vertical="center"/>
    </xf>
    <xf numFmtId="0" fontId="8" fillId="6" borderId="0" xfId="0" applyFont="1" applyFill="1" applyAlignment="1">
      <alignment horizontal="justify" vertical="center"/>
    </xf>
    <xf numFmtId="0" fontId="8" fillId="12" borderId="0" xfId="0" applyFont="1" applyFill="1"/>
    <xf numFmtId="0" fontId="8" fillId="12" borderId="13" xfId="0" applyFont="1" applyFill="1" applyBorder="1" applyAlignment="1">
      <alignment horizontal="center" vertical="center"/>
    </xf>
    <xf numFmtId="0" fontId="9" fillId="6" borderId="13" xfId="0" applyFont="1" applyFill="1" applyBorder="1" applyAlignment="1">
      <alignment horizontal="justify" vertical="center"/>
    </xf>
    <xf numFmtId="0" fontId="0" fillId="4" borderId="7" xfId="0" applyFill="1" applyBorder="1" applyAlignment="1">
      <alignment horizontal="center" vertical="center"/>
    </xf>
    <xf numFmtId="0" fontId="0" fillId="4" borderId="0" xfId="0" applyFill="1" applyBorder="1" applyAlignment="1">
      <alignment horizontal="center" vertical="center"/>
    </xf>
    <xf numFmtId="0" fontId="2" fillId="4" borderId="0" xfId="0" applyFont="1" applyFill="1" applyBorder="1" applyAlignment="1">
      <alignment horizontal="center" vertical="center"/>
    </xf>
    <xf numFmtId="0" fontId="0" fillId="4" borderId="0" xfId="0" applyFill="1" applyAlignment="1">
      <alignment horizontal="justify" vertical="center"/>
    </xf>
    <xf numFmtId="164" fontId="5" fillId="16" borderId="3" xfId="0" applyNumberFormat="1" applyFont="1" applyFill="1" applyBorder="1" applyAlignment="1">
      <alignment horizontal="center" vertical="center"/>
    </xf>
    <xf numFmtId="0" fontId="16" fillId="8" borderId="0" xfId="0" applyFont="1" applyFill="1" applyAlignment="1">
      <alignment horizontal="center" vertical="center"/>
    </xf>
    <xf numFmtId="0" fontId="16" fillId="13" borderId="0" xfId="0" applyFont="1" applyFill="1" applyAlignment="1">
      <alignment horizontal="center" vertical="center"/>
    </xf>
    <xf numFmtId="0" fontId="16" fillId="9" borderId="0" xfId="0" applyFont="1" applyFill="1" applyAlignment="1">
      <alignment horizontal="center" vertical="center"/>
    </xf>
    <xf numFmtId="0" fontId="5" fillId="0" borderId="0" xfId="0" applyFont="1" applyFill="1"/>
    <xf numFmtId="0" fontId="0" fillId="0" borderId="0" xfId="0" applyFill="1"/>
    <xf numFmtId="0" fontId="0" fillId="0" borderId="0" xfId="0" applyFill="1" applyAlignment="1">
      <alignment horizontal="justify" vertical="center"/>
    </xf>
    <xf numFmtId="0" fontId="5" fillId="0" borderId="0" xfId="0" applyFont="1" applyFill="1" applyAlignment="1">
      <alignment vertical="top"/>
    </xf>
    <xf numFmtId="0" fontId="5" fillId="0" borderId="0" xfId="0" applyFont="1" applyAlignment="1">
      <alignment vertical="top"/>
    </xf>
    <xf numFmtId="0" fontId="0" fillId="0" borderId="0" xfId="0" applyAlignment="1">
      <alignment horizontal="left"/>
    </xf>
    <xf numFmtId="0" fontId="0" fillId="0" borderId="0" xfId="0" applyFill="1" applyAlignment="1">
      <alignment horizontal="left"/>
    </xf>
    <xf numFmtId="0" fontId="7" fillId="4" borderId="13" xfId="0" applyFont="1" applyFill="1" applyBorder="1" applyAlignment="1">
      <alignment horizontal="justify" vertical="center" wrapText="1"/>
    </xf>
    <xf numFmtId="0" fontId="0" fillId="0" borderId="0" xfId="0" applyAlignment="1">
      <alignment wrapText="1"/>
    </xf>
    <xf numFmtId="0" fontId="5" fillId="4" borderId="13" xfId="0" applyFont="1" applyFill="1" applyBorder="1" applyAlignment="1">
      <alignment horizontal="justify" vertical="center" wrapText="1"/>
    </xf>
    <xf numFmtId="0" fontId="0" fillId="4" borderId="13" xfId="0" applyFill="1" applyBorder="1" applyAlignment="1">
      <alignment horizontal="justify" vertical="center"/>
    </xf>
    <xf numFmtId="0" fontId="0" fillId="4" borderId="13" xfId="0" applyFill="1" applyBorder="1" applyAlignment="1">
      <alignment horizontal="justify" vertical="center" wrapText="1"/>
    </xf>
    <xf numFmtId="0" fontId="4" fillId="10" borderId="13" xfId="0" applyFont="1" applyFill="1" applyBorder="1" applyAlignment="1">
      <alignment horizontal="center" vertical="center"/>
    </xf>
    <xf numFmtId="0" fontId="4" fillId="10" borderId="13" xfId="0" applyFont="1" applyFill="1" applyBorder="1" applyAlignment="1">
      <alignment horizontal="center" vertical="distributed"/>
    </xf>
    <xf numFmtId="0" fontId="4" fillId="10" borderId="13" xfId="0" applyFont="1" applyFill="1" applyBorder="1" applyAlignment="1">
      <alignment horizontal="justify" vertical="center"/>
    </xf>
    <xf numFmtId="0" fontId="4" fillId="10" borderId="13" xfId="0" applyFont="1" applyFill="1" applyBorder="1" applyAlignment="1">
      <alignment horizontal="justify" vertical="distributed"/>
    </xf>
    <xf numFmtId="0" fontId="7"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0" fillId="4" borderId="13" xfId="0" applyFont="1" applyFill="1" applyBorder="1" applyAlignment="1">
      <alignment horizontal="justify" vertical="center" wrapText="1"/>
    </xf>
    <xf numFmtId="0" fontId="5" fillId="4" borderId="13" xfId="0" applyFont="1" applyFill="1" applyBorder="1" applyAlignment="1">
      <alignment horizontal="justify" vertical="center"/>
    </xf>
    <xf numFmtId="0" fontId="15" fillId="4" borderId="13" xfId="0" applyFont="1" applyFill="1" applyBorder="1" applyAlignment="1">
      <alignment horizontal="justify" vertical="center"/>
    </xf>
    <xf numFmtId="0" fontId="1" fillId="4" borderId="13" xfId="0" applyFont="1" applyFill="1" applyBorder="1" applyAlignment="1">
      <alignment horizontal="justify" vertical="center" wrapText="1"/>
    </xf>
    <xf numFmtId="0" fontId="11" fillId="4" borderId="13" xfId="0" applyFont="1" applyFill="1" applyBorder="1" applyAlignment="1">
      <alignment horizontal="justify" vertical="center" wrapText="1"/>
    </xf>
    <xf numFmtId="0" fontId="0" fillId="10" borderId="13" xfId="0" applyFill="1" applyBorder="1"/>
    <xf numFmtId="0" fontId="5" fillId="4"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2" xfId="0" applyFont="1" applyFill="1" applyBorder="1" applyAlignment="1">
      <alignment horizontal="center" vertical="center"/>
    </xf>
    <xf numFmtId="164" fontId="20" fillId="17" borderId="13" xfId="0" applyNumberFormat="1" applyFont="1" applyFill="1" applyBorder="1" applyAlignment="1">
      <alignment horizontal="center" vertical="center" wrapText="1"/>
    </xf>
    <xf numFmtId="164" fontId="20" fillId="17" borderId="20" xfId="0" applyNumberFormat="1" applyFont="1" applyFill="1" applyBorder="1" applyAlignment="1">
      <alignment horizontal="center" vertical="center" wrapText="1"/>
    </xf>
    <xf numFmtId="164" fontId="20" fillId="17" borderId="22"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0" xfId="0" applyFont="1" applyFill="1" applyBorder="1" applyAlignment="1">
      <alignment horizontal="justify" vertic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0" borderId="20" xfId="0" applyBorder="1" applyAlignment="1">
      <alignment horizontal="center"/>
    </xf>
    <xf numFmtId="0" fontId="5" fillId="4" borderId="20" xfId="0" applyFont="1" applyFill="1" applyBorder="1" applyAlignment="1">
      <alignment horizontal="justify" vertical="center"/>
    </xf>
    <xf numFmtId="0" fontId="0" fillId="0" borderId="20" xfId="0" applyBorder="1" applyAlignment="1">
      <alignment horizontal="center" vertical="center" wrapText="1"/>
    </xf>
    <xf numFmtId="0" fontId="5" fillId="4" borderId="20" xfId="0" applyFont="1" applyFill="1" applyBorder="1" applyAlignment="1">
      <alignment vertical="center"/>
    </xf>
    <xf numFmtId="0" fontId="5" fillId="4" borderId="20" xfId="0" applyFont="1" applyFill="1" applyBorder="1" applyAlignment="1">
      <alignment vertical="center" wrapText="1"/>
    </xf>
    <xf numFmtId="0" fontId="5" fillId="0" borderId="20" xfId="0" applyFont="1" applyFill="1" applyBorder="1" applyAlignment="1">
      <alignment vertical="center"/>
    </xf>
    <xf numFmtId="164" fontId="20" fillId="17" borderId="20" xfId="0" applyNumberFormat="1" applyFont="1" applyFill="1" applyBorder="1" applyAlignment="1">
      <alignment vertical="center" wrapText="1"/>
    </xf>
    <xf numFmtId="0" fontId="1" fillId="4" borderId="20" xfId="0" applyFont="1" applyFill="1" applyBorder="1" applyAlignment="1">
      <alignment vertical="center"/>
    </xf>
    <xf numFmtId="0" fontId="5" fillId="0" borderId="20" xfId="0" applyNumberFormat="1" applyFont="1" applyFill="1" applyBorder="1" applyAlignment="1">
      <alignment vertical="center"/>
    </xf>
    <xf numFmtId="0" fontId="1" fillId="4" borderId="20" xfId="0" applyFont="1" applyFill="1" applyBorder="1" applyAlignment="1">
      <alignment vertical="center" wrapText="1"/>
    </xf>
    <xf numFmtId="0" fontId="0" fillId="8" borderId="0" xfId="0" applyFill="1" applyAlignment="1">
      <alignment horizontal="right" vertical="center"/>
    </xf>
    <xf numFmtId="0" fontId="21" fillId="13" borderId="0" xfId="0" applyFont="1" applyFill="1" applyAlignment="1">
      <alignment horizontal="right" vertical="center"/>
    </xf>
    <xf numFmtId="0" fontId="0" fillId="13" borderId="0" xfId="0" applyFill="1" applyAlignment="1">
      <alignment horizontal="right" vertical="center"/>
    </xf>
    <xf numFmtId="0" fontId="0" fillId="9" borderId="0" xfId="0" applyFill="1" applyAlignment="1">
      <alignment horizontal="right" vertical="center"/>
    </xf>
    <xf numFmtId="164" fontId="4" fillId="18" borderId="24" xfId="0" applyNumberFormat="1" applyFont="1" applyFill="1" applyBorder="1" applyAlignment="1">
      <alignment horizontal="justify" vertical="center"/>
    </xf>
    <xf numFmtId="164" fontId="20" fillId="19" borderId="13" xfId="0" applyNumberFormat="1" applyFont="1" applyFill="1" applyBorder="1" applyAlignment="1">
      <alignment horizontal="center" vertical="center" wrapText="1"/>
    </xf>
    <xf numFmtId="164" fontId="20" fillId="19" borderId="20" xfId="0" applyNumberFormat="1" applyFont="1" applyFill="1" applyBorder="1" applyAlignment="1">
      <alignment vertical="center" wrapText="1"/>
    </xf>
    <xf numFmtId="164" fontId="20" fillId="19" borderId="20" xfId="0" applyNumberFormat="1" applyFont="1" applyFill="1" applyBorder="1" applyAlignment="1">
      <alignment horizontal="center" vertical="center" wrapText="1"/>
    </xf>
    <xf numFmtId="164" fontId="20" fillId="19" borderId="22" xfId="0" applyNumberFormat="1" applyFont="1" applyFill="1" applyBorder="1" applyAlignment="1">
      <alignment horizontal="center" vertical="center" wrapText="1"/>
    </xf>
    <xf numFmtId="0" fontId="1" fillId="6" borderId="0" xfId="0" applyFont="1" applyFill="1" applyAlignment="1">
      <alignment horizontal="justify" vertical="center"/>
    </xf>
    <xf numFmtId="0" fontId="10" fillId="12" borderId="0" xfId="0" applyFont="1" applyFill="1"/>
    <xf numFmtId="0" fontId="6" fillId="14" borderId="13" xfId="0" applyFont="1" applyFill="1" applyBorder="1" applyAlignment="1">
      <alignment horizontal="center" vertical="center"/>
    </xf>
    <xf numFmtId="0" fontId="17" fillId="14" borderId="13"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13" xfId="0" applyFont="1" applyFill="1" applyBorder="1" applyAlignment="1">
      <alignment horizontal="left" vertical="center"/>
    </xf>
    <xf numFmtId="0" fontId="5" fillId="0" borderId="13" xfId="0" applyFont="1" applyFill="1" applyBorder="1" applyAlignment="1">
      <alignment horizontal="center" vertical="top"/>
    </xf>
    <xf numFmtId="0" fontId="10" fillId="0" borderId="13" xfId="0" applyFont="1" applyFill="1" applyBorder="1" applyAlignment="1">
      <alignment horizontal="justify" vertical="center" wrapText="1"/>
    </xf>
    <xf numFmtId="0" fontId="5" fillId="11" borderId="13" xfId="0" applyFont="1" applyFill="1" applyBorder="1" applyAlignment="1">
      <alignment horizontal="center" vertical="top"/>
    </xf>
    <xf numFmtId="0" fontId="7" fillId="0" borderId="13" xfId="0" applyFont="1" applyFill="1" applyBorder="1" applyAlignment="1">
      <alignment horizontal="justify" vertical="top" wrapText="1"/>
    </xf>
    <xf numFmtId="0" fontId="7" fillId="0" borderId="13" xfId="0" applyFont="1" applyFill="1" applyBorder="1" applyAlignment="1">
      <alignment vertical="top"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14" fontId="5" fillId="0" borderId="13" xfId="0" applyNumberFormat="1" applyFont="1" applyFill="1" applyBorder="1" applyAlignment="1">
      <alignment horizontal="center" vertical="center" wrapText="1"/>
    </xf>
    <xf numFmtId="0" fontId="5" fillId="0" borderId="13" xfId="0" applyFont="1" applyBorder="1" applyAlignment="1">
      <alignment horizontal="center" vertical="top"/>
    </xf>
    <xf numFmtId="0" fontId="14" fillId="0" borderId="13" xfId="0" applyFont="1" applyFill="1" applyBorder="1" applyAlignment="1">
      <alignment horizontal="justify" vertical="top" wrapText="1"/>
    </xf>
    <xf numFmtId="14" fontId="7"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xf>
    <xf numFmtId="0" fontId="5" fillId="11" borderId="13" xfId="0" applyFont="1" applyFill="1" applyBorder="1" applyAlignment="1">
      <alignment horizontal="center" vertical="center"/>
    </xf>
    <xf numFmtId="0" fontId="7" fillId="0" borderId="13" xfId="0" applyFont="1" applyFill="1" applyBorder="1" applyAlignment="1">
      <alignment horizontal="justify" vertical="center" wrapText="1"/>
    </xf>
    <xf numFmtId="0" fontId="7" fillId="0" borderId="13" xfId="0" applyFont="1" applyFill="1" applyBorder="1" applyAlignment="1">
      <alignment horizontal="left" vertical="top" wrapText="1"/>
    </xf>
    <xf numFmtId="0" fontId="0" fillId="0" borderId="13" xfId="0" applyFill="1" applyBorder="1" applyAlignment="1">
      <alignment horizontal="left" vertical="center" wrapText="1"/>
    </xf>
    <xf numFmtId="0" fontId="14" fillId="0" borderId="13" xfId="0" applyFont="1" applyFill="1" applyBorder="1" applyAlignment="1">
      <alignment horizontal="center" vertical="center" wrapText="1"/>
    </xf>
    <xf numFmtId="0" fontId="0" fillId="0" borderId="13" xfId="0" applyFill="1" applyBorder="1" applyAlignment="1">
      <alignment horizontal="center" vertical="center" wrapText="1"/>
    </xf>
    <xf numFmtId="0" fontId="5" fillId="15" borderId="13" xfId="0" applyNumberFormat="1" applyFont="1" applyFill="1" applyBorder="1" applyAlignment="1">
      <alignment horizontal="center" vertical="top"/>
    </xf>
    <xf numFmtId="0" fontId="7" fillId="0" borderId="13" xfId="0" applyFont="1" applyFill="1" applyBorder="1" applyAlignment="1">
      <alignment horizontal="center" vertical="center" wrapText="1"/>
    </xf>
    <xf numFmtId="14" fontId="7" fillId="0" borderId="13" xfId="0" applyNumberFormat="1" applyFont="1" applyFill="1" applyBorder="1" applyAlignment="1">
      <alignment horizontal="center" vertical="center"/>
    </xf>
    <xf numFmtId="0" fontId="5" fillId="0" borderId="13" xfId="0" applyFont="1" applyFill="1" applyBorder="1" applyAlignment="1">
      <alignment horizontal="left" vertical="top" wrapText="1"/>
    </xf>
    <xf numFmtId="14" fontId="5" fillId="0" borderId="13" xfId="0" applyNumberFormat="1" applyFont="1" applyFill="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justify" vertical="center" wrapText="1"/>
    </xf>
    <xf numFmtId="0" fontId="0" fillId="0" borderId="13" xfId="0" applyFont="1" applyFill="1" applyBorder="1" applyAlignment="1">
      <alignment horizontal="center" vertical="center" wrapText="1"/>
    </xf>
    <xf numFmtId="0" fontId="5" fillId="15" borderId="13" xfId="0" applyFont="1" applyFill="1" applyBorder="1" applyAlignment="1">
      <alignment horizontal="center" vertical="center"/>
    </xf>
    <xf numFmtId="0" fontId="5" fillId="11" borderId="13" xfId="0" applyNumberFormat="1" applyFont="1" applyFill="1" applyBorder="1" applyAlignment="1">
      <alignment horizontal="center" vertical="center"/>
    </xf>
    <xf numFmtId="0" fontId="19" fillId="0" borderId="13" xfId="0" applyFont="1" applyFill="1" applyBorder="1" applyAlignment="1">
      <alignment horizontal="center" vertical="center" wrapText="1"/>
    </xf>
    <xf numFmtId="0" fontId="0" fillId="0" borderId="13" xfId="0" applyFill="1" applyBorder="1" applyAlignment="1">
      <alignment horizontal="left" vertical="center"/>
    </xf>
    <xf numFmtId="0" fontId="0" fillId="0" borderId="13" xfId="0" applyFill="1" applyBorder="1" applyAlignment="1">
      <alignment horizontal="justify" vertical="center"/>
    </xf>
    <xf numFmtId="14" fontId="5" fillId="0" borderId="13" xfId="0" applyNumberFormat="1" applyFont="1" applyBorder="1" applyAlignment="1">
      <alignment horizontal="center" vertical="center"/>
    </xf>
    <xf numFmtId="0" fontId="0" fillId="0" borderId="13" xfId="0" applyFill="1" applyBorder="1" applyAlignment="1">
      <alignment horizontal="left"/>
    </xf>
    <xf numFmtId="0" fontId="4" fillId="10" borderId="13" xfId="0" applyFont="1" applyFill="1" applyBorder="1" applyAlignment="1">
      <alignment horizontal="center"/>
    </xf>
    <xf numFmtId="0" fontId="5" fillId="4" borderId="13" xfId="0" applyFont="1" applyFill="1" applyBorder="1" applyAlignment="1">
      <alignment horizontal="center"/>
    </xf>
    <xf numFmtId="164" fontId="20" fillId="17" borderId="13" xfId="0" applyNumberFormat="1" applyFont="1" applyFill="1" applyBorder="1" applyAlignment="1">
      <alignment horizontal="center"/>
    </xf>
    <xf numFmtId="0" fontId="11" fillId="4" borderId="20" xfId="0" applyFont="1" applyFill="1" applyBorder="1" applyAlignment="1">
      <alignment vertical="center" wrapText="1"/>
    </xf>
    <xf numFmtId="0" fontId="4" fillId="10" borderId="13" xfId="0" applyFont="1" applyFill="1" applyBorder="1" applyAlignment="1">
      <alignment horizontal="center" vertical="center" wrapText="1"/>
    </xf>
    <xf numFmtId="0" fontId="4" fillId="10" borderId="13" xfId="0" applyFont="1" applyFill="1" applyBorder="1" applyAlignment="1">
      <alignment horizontal="justify" vertical="center" wrapText="1"/>
    </xf>
    <xf numFmtId="0" fontId="0" fillId="0" borderId="13" xfId="0" applyBorder="1" applyAlignment="1">
      <alignment horizontal="center"/>
    </xf>
    <xf numFmtId="0" fontId="1" fillId="4" borderId="0" xfId="0" applyFont="1" applyFill="1" applyAlignment="1">
      <alignment horizontal="justify" vertical="center"/>
    </xf>
    <xf numFmtId="0" fontId="0" fillId="0" borderId="13" xfId="0" applyBorder="1" applyAlignment="1">
      <alignment horizontal="center" vertical="center"/>
    </xf>
    <xf numFmtId="0" fontId="5" fillId="0" borderId="13" xfId="0" applyFont="1" applyFill="1" applyBorder="1" applyAlignment="1">
      <alignment vertical="top" wrapText="1"/>
    </xf>
    <xf numFmtId="0" fontId="5" fillId="0" borderId="13" xfId="0" applyFont="1" applyFill="1" applyBorder="1" applyAlignment="1">
      <alignment horizontal="justify" vertical="top" wrapText="1"/>
    </xf>
    <xf numFmtId="0" fontId="0" fillId="0" borderId="13" xfId="0" applyBorder="1" applyAlignment="1">
      <alignment vertical="center"/>
    </xf>
    <xf numFmtId="0" fontId="0" fillId="0" borderId="13" xfId="0" applyBorder="1" applyAlignment="1">
      <alignment vertical="center" wrapText="1"/>
    </xf>
    <xf numFmtId="0" fontId="1" fillId="0" borderId="13" xfId="0" applyFont="1" applyBorder="1" applyAlignment="1">
      <alignment horizontal="center" vertical="center" wrapText="1"/>
    </xf>
    <xf numFmtId="0" fontId="5" fillId="0" borderId="13" xfId="0" applyFont="1" applyFill="1" applyBorder="1" applyAlignment="1">
      <alignment vertical="center"/>
    </xf>
    <xf numFmtId="164" fontId="20" fillId="17" borderId="13" xfId="0" applyNumberFormat="1" applyFont="1" applyFill="1" applyBorder="1" applyAlignment="1">
      <alignment vertical="center" wrapText="1"/>
    </xf>
    <xf numFmtId="0" fontId="0" fillId="0" borderId="13" xfId="0" applyBorder="1" applyAlignment="1">
      <alignment horizontal="justify" vertical="center"/>
    </xf>
    <xf numFmtId="0" fontId="2" fillId="10" borderId="2" xfId="0" applyFont="1" applyFill="1" applyBorder="1" applyAlignment="1">
      <alignment horizontal="center"/>
    </xf>
    <xf numFmtId="0" fontId="2" fillId="10" borderId="19" xfId="0" applyFont="1" applyFill="1" applyBorder="1" applyAlignment="1">
      <alignment horizontal="center"/>
    </xf>
    <xf numFmtId="0" fontId="0" fillId="6" borderId="6" xfId="0" applyFill="1" applyBorder="1" applyAlignment="1">
      <alignment horizontal="center"/>
    </xf>
    <xf numFmtId="0" fontId="0" fillId="6" borderId="10" xfId="0" applyFill="1" applyBorder="1" applyAlignment="1">
      <alignment horizontal="center"/>
    </xf>
    <xf numFmtId="0" fontId="5" fillId="4" borderId="2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2" xfId="0" applyFont="1" applyFill="1" applyBorder="1" applyAlignment="1">
      <alignment horizontal="center" vertical="center"/>
    </xf>
    <xf numFmtId="0" fontId="0" fillId="4" borderId="0" xfId="0" applyFill="1" applyAlignment="1">
      <alignment horizontal="center" vertical="center"/>
    </xf>
    <xf numFmtId="0" fontId="8" fillId="20" borderId="13" xfId="0" applyFont="1" applyFill="1" applyBorder="1" applyAlignment="1">
      <alignment horizontal="center"/>
    </xf>
  </cellXfs>
  <cellStyles count="1">
    <cellStyle name="Normal" xfId="0" builtinId="0"/>
  </cellStyles>
  <dxfs count="20">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
      <fill>
        <patternFill>
          <bgColor theme="9" tint="0.39994506668294322"/>
        </patternFill>
      </fill>
    </dxf>
    <dxf>
      <fill>
        <patternFill>
          <bgColor rgb="FFFFC000"/>
        </patternFill>
      </fill>
    </dxf>
    <dxf>
      <fill>
        <patternFill>
          <bgColor theme="5" tint="0.39994506668294322"/>
        </patternFill>
      </fill>
    </dxf>
    <dxf>
      <numFmt numFmtId="30" formatCode="@"/>
    </dxf>
    <dxf>
      <font>
        <color auto="1"/>
      </font>
      <fill>
        <patternFill>
          <bgColor theme="7" tint="0.59996337778862885"/>
        </patternFill>
      </fill>
    </dxf>
    <dxf>
      <font>
        <color auto="1"/>
      </font>
      <fill>
        <patternFill>
          <bgColor theme="5" tint="0.39994506668294322"/>
        </patternFill>
      </fill>
    </dxf>
    <dxf>
      <font>
        <color auto="1"/>
      </font>
      <fill>
        <patternFill>
          <bgColor theme="9" tint="0.39994506668294322"/>
        </patternFill>
      </fill>
    </dxf>
    <dxf>
      <fill>
        <patternFill>
          <bgColor theme="0"/>
        </patternFill>
      </fill>
    </dxf>
    <dxf>
      <font>
        <color auto="1"/>
      </font>
      <fill>
        <patternFill>
          <bgColor rgb="FFFFE699"/>
        </patternFill>
      </fill>
    </dxf>
    <dxf>
      <font>
        <color auto="1"/>
      </font>
      <fill>
        <patternFill>
          <bgColor rgb="FFF4B084"/>
        </patternFill>
      </fill>
    </dxf>
    <dxf>
      <font>
        <color auto="1"/>
      </font>
      <fill>
        <patternFill>
          <bgColor rgb="FFA9D08E"/>
        </patternFill>
      </fill>
    </dxf>
    <dxf>
      <fill>
        <patternFill>
          <bgColor rgb="FFFFFFFF"/>
        </patternFill>
      </fill>
    </dxf>
  </dxfs>
  <tableStyles count="0" defaultTableStyle="TableStyleMedium2" defaultPivotStyle="PivotStyleLight16"/>
  <colors>
    <mruColors>
      <color rgb="FF00000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pattFill prst="ltUpDiag">
              <a:fgClr>
                <a:schemeClr val="accent1"/>
              </a:fgClr>
              <a:bgClr>
                <a:schemeClr val="accent1">
                  <a:lumMod val="20000"/>
                  <a:lumOff val="80000"/>
                </a:schemeClr>
              </a:bgClr>
            </a:pattFill>
            <a:ln w="9525" cap="flat" cmpd="sng" algn="ctr">
              <a:solidFill>
                <a:schemeClr val="accent1">
                  <a:alpha val="75000"/>
                </a:schemeClr>
              </a:solidFill>
            </a:ln>
            <a:effectLst>
              <a:innerShdw blurRad="114300">
                <a:schemeClr val="accent1">
                  <a:alpha val="70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MapadeRiesgos!$Q$13:$Q$21</c:f>
              <c:numCache>
                <c:formatCode>0.0</c:formatCode>
                <c:ptCount val="9"/>
                <c:pt idx="0">
                  <c:v>5</c:v>
                </c:pt>
                <c:pt idx="1">
                  <c:v>5.333333333333333</c:v>
                </c:pt>
                <c:pt idx="2">
                  <c:v>8.3333333333333339</c:v>
                </c:pt>
                <c:pt idx="3">
                  <c:v>7.5</c:v>
                </c:pt>
                <c:pt idx="4">
                  <c:v>4</c:v>
                </c:pt>
                <c:pt idx="5">
                  <c:v>8</c:v>
                </c:pt>
                <c:pt idx="6">
                  <c:v>6.666666666666667</c:v>
                </c:pt>
                <c:pt idx="7">
                  <c:v>3.3333333333333335</c:v>
                </c:pt>
                <c:pt idx="8">
                  <c:v>12.5</c:v>
                </c:pt>
              </c:numCache>
            </c:numRef>
          </c:xVal>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2D65-4FF1-A13E-8202C4428A2B}"/>
            </c:ext>
          </c:extLst>
        </c:ser>
        <c:dLbls>
          <c:showLegendKey val="0"/>
          <c:showVal val="1"/>
          <c:showCatName val="0"/>
          <c:showSerName val="0"/>
          <c:showPercent val="0"/>
          <c:showBubbleSize val="0"/>
        </c:dLbls>
        <c:bubbleScale val="80"/>
        <c:showNegBubbles val="0"/>
        <c:axId val="551467184"/>
        <c:axId val="551467968"/>
      </c:bubbleChart>
      <c:valAx>
        <c:axId val="551467184"/>
        <c:scaling>
          <c:orientation val="minMax"/>
          <c:max val="15"/>
          <c:min val="0"/>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51467968"/>
        <c:crosses val="autoZero"/>
        <c:crossBetween val="midCat"/>
        <c:majorUnit val="1"/>
      </c:valAx>
      <c:valAx>
        <c:axId val="551467968"/>
        <c:scaling>
          <c:orientation val="minMax"/>
          <c:max val="5"/>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51467184"/>
        <c:crossesAt val="0"/>
        <c:crossBetween val="midCat"/>
        <c:majorUnit val="1"/>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46705199650943E-2"/>
          <c:y val="0"/>
          <c:w val="0.40950128594418017"/>
          <c:h val="1"/>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0.12291805741861095"/>
                  <c:y val="-0.12994334674717015"/>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B1EB-4455-94DF-D464E9A2381B}"/>
                </c:ext>
                <c:ext xmlns:c15="http://schemas.microsoft.com/office/drawing/2012/chart" uri="{CE6537A1-D6FC-4f65-9D91-7224C49458BB}">
                  <c15:layout/>
                </c:ext>
              </c:extLst>
            </c:dLbl>
            <c:dLbl>
              <c:idx val="1"/>
              <c:layout>
                <c:manualLayout>
                  <c:x val="-9.3019070478948807E-2"/>
                  <c:y val="-0.20790935479547223"/>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B1EB-4455-94DF-D464E9A2381B}"/>
                </c:ext>
                <c:ext xmlns:c15="http://schemas.microsoft.com/office/drawing/2012/chart" uri="{CE6537A1-D6FC-4f65-9D91-7224C49458BB}">
                  <c15:layout/>
                </c:ext>
              </c:extLst>
            </c:dLbl>
            <c:dLbl>
              <c:idx val="12"/>
              <c:layout>
                <c:manualLayout>
                  <c:x val="-2.3720394439855946E-3"/>
                  <c:y val="-5.1544430436580309E-2"/>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B1EB-4455-94DF-D464E9A2381B}"/>
                </c:ext>
                <c:ext xmlns:c15="http://schemas.microsoft.com/office/drawing/2012/chart" uri="{CE6537A1-D6FC-4f65-9D91-7224C49458BB}"/>
              </c:extLst>
            </c:dLbl>
            <c:spPr>
              <a:solidFill>
                <a:sysClr val="window" lastClr="FFFFFF"/>
              </a:solidFill>
              <a:ln>
                <a:solidFill>
                  <a:srgbClr val="FF0000"/>
                </a:solidFill>
              </a:ln>
              <a:effectLst/>
            </c:spPr>
            <c:txPr>
              <a:bodyPr rot="0" spcFirstLastPara="1" vertOverflow="clip" horzOverflow="clip" vert="horz" wrap="square" lIns="38100" tIns="19050" rIns="38100" bIns="19050" anchor="ctr" anchorCtr="1">
                <a:spAutoFit/>
              </a:bodyPr>
              <a:lstStyle/>
              <a:p>
                <a:pPr>
                  <a:defRPr sz="600" b="0" i="0" u="none" strike="noStrike" kern="1200" baseline="0">
                    <a:solidFill>
                      <a:schemeClr val="dk1">
                        <a:lumMod val="65000"/>
                        <a:lumOff val="35000"/>
                      </a:schemeClr>
                    </a:solidFill>
                    <a:latin typeface="+mn-lt"/>
                    <a:ea typeface="+mn-ea"/>
                    <a:cs typeface="+mn-cs"/>
                  </a:defRPr>
                </a:pPr>
                <a:endParaRPr lang="es-GT"/>
              </a:p>
            </c:txP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xVal>
            <c:strRef>
              <c:f>MapadeRiesgos!$U$13:$U$26</c:f>
              <c:strCache>
                <c:ptCount val="14"/>
                <c:pt idx="0">
                  <c:v>ES_1</c:v>
                </c:pt>
                <c:pt idx="1">
                  <c:v>ES_2</c:v>
                </c:pt>
                <c:pt idx="2">
                  <c:v>OP_1</c:v>
                </c:pt>
                <c:pt idx="3">
                  <c:v>OP_2</c:v>
                </c:pt>
                <c:pt idx="4">
                  <c:v>OP_3</c:v>
                </c:pt>
                <c:pt idx="5">
                  <c:v>OP_4</c:v>
                </c:pt>
                <c:pt idx="6">
                  <c:v>OP_5</c:v>
                </c:pt>
                <c:pt idx="7">
                  <c:v>OP_6</c:v>
                </c:pt>
                <c:pt idx="8">
                  <c:v>OP_7</c:v>
                </c:pt>
                <c:pt idx="9">
                  <c:v>NO_1</c:v>
                </c:pt>
                <c:pt idx="10">
                  <c:v>NO_2</c:v>
                </c:pt>
                <c:pt idx="11">
                  <c:v>NO_3</c:v>
                </c:pt>
                <c:pt idx="12">
                  <c:v>IN_1</c:v>
                </c:pt>
                <c:pt idx="13">
                  <c:v>NO_5</c:v>
                </c:pt>
              </c:strCache>
            </c:strRef>
          </c:xVal>
          <c:yVal>
            <c:numRef>
              <c:f>MapadeRiesgos!$X$13:$X$26</c:f>
              <c:numCache>
                <c:formatCode>0.0</c:formatCode>
                <c:ptCount val="14"/>
                <c:pt idx="0">
                  <c:v>5</c:v>
                </c:pt>
                <c:pt idx="1">
                  <c:v>5.333333333333333</c:v>
                </c:pt>
                <c:pt idx="2">
                  <c:v>8.3333333333333339</c:v>
                </c:pt>
                <c:pt idx="3">
                  <c:v>5.333333333333333</c:v>
                </c:pt>
                <c:pt idx="4">
                  <c:v>8.3333333333333339</c:v>
                </c:pt>
                <c:pt idx="5">
                  <c:v>4</c:v>
                </c:pt>
                <c:pt idx="6">
                  <c:v>7.5</c:v>
                </c:pt>
                <c:pt idx="7">
                  <c:v>8</c:v>
                </c:pt>
                <c:pt idx="8">
                  <c:v>5.333333333333333</c:v>
                </c:pt>
                <c:pt idx="9">
                  <c:v>6.666666666666667</c:v>
                </c:pt>
                <c:pt idx="10">
                  <c:v>8</c:v>
                </c:pt>
                <c:pt idx="11">
                  <c:v>3.3333333333333335</c:v>
                </c:pt>
                <c:pt idx="12">
                  <c:v>12.5</c:v>
                </c:pt>
                <c:pt idx="13">
                  <c:v>8.3333333333333339</c:v>
                </c:pt>
              </c:numCache>
            </c:numRef>
          </c:yVal>
          <c:smooth val="0"/>
          <c:extLst xmlns:c16r2="http://schemas.microsoft.com/office/drawing/2015/06/chart">
            <c:ext xmlns:c16="http://schemas.microsoft.com/office/drawing/2014/chart" uri="{C3380CC4-5D6E-409C-BE32-E72D297353CC}">
              <c16:uniqueId val="{00000000-B1EB-4455-94DF-D464E9A2381B}"/>
            </c:ext>
          </c:extLst>
        </c:ser>
        <c:dLbls>
          <c:showLegendKey val="0"/>
          <c:showVal val="1"/>
          <c:showCatName val="0"/>
          <c:showSerName val="0"/>
          <c:showPercent val="0"/>
          <c:showBubbleSize val="0"/>
        </c:dLbls>
        <c:axId val="551463656"/>
        <c:axId val="551470712"/>
      </c:scatterChart>
      <c:valAx>
        <c:axId val="551463656"/>
        <c:scaling>
          <c:orientation val="minMax"/>
          <c:max val="20"/>
          <c:min val="0"/>
        </c:scaling>
        <c:delete val="1"/>
        <c:axPos val="b"/>
        <c:majorTickMark val="out"/>
        <c:minorTickMark val="none"/>
        <c:tickLblPos val="nextTo"/>
        <c:crossAx val="551470712"/>
        <c:crosses val="autoZero"/>
        <c:crossBetween val="midCat"/>
        <c:majorUnit val="10"/>
      </c:valAx>
      <c:valAx>
        <c:axId val="551470712"/>
        <c:scaling>
          <c:orientation val="minMax"/>
          <c:max val="12"/>
          <c:min val="1"/>
        </c:scaling>
        <c:delete val="1"/>
        <c:axPos val="l"/>
        <c:numFmt formatCode="0.0" sourceLinked="1"/>
        <c:majorTickMark val="out"/>
        <c:minorTickMark val="none"/>
        <c:tickLblPos val="nextTo"/>
        <c:crossAx val="551463656"/>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chemeClr val="accent1">
                <a:alpha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yVal>
            <c:numRef>
              <c:f>MapadeRiesgos!$S$13:$S$21</c:f>
              <c:numCache>
                <c:formatCode>General</c:formatCode>
                <c:ptCount val="9"/>
                <c:pt idx="0">
                  <c:v>1</c:v>
                </c:pt>
                <c:pt idx="1">
                  <c:v>3</c:v>
                </c:pt>
                <c:pt idx="2">
                  <c:v>3</c:v>
                </c:pt>
                <c:pt idx="3">
                  <c:v>1</c:v>
                </c:pt>
                <c:pt idx="4">
                  <c:v>1</c:v>
                </c:pt>
                <c:pt idx="5">
                  <c:v>2</c:v>
                </c:pt>
                <c:pt idx="6">
                  <c:v>1</c:v>
                </c:pt>
                <c:pt idx="7">
                  <c:v>1</c:v>
                </c:pt>
                <c:pt idx="8">
                  <c:v>1</c:v>
                </c:pt>
              </c:numCache>
            </c:numRef>
          </c:yVal>
          <c:bubbleSize>
            <c:numLit>
              <c:formatCode>General</c:formatCode>
              <c:ptCount val="9"/>
              <c:pt idx="0">
                <c:v>1</c:v>
              </c:pt>
              <c:pt idx="1">
                <c:v>1</c:v>
              </c:pt>
              <c:pt idx="2">
                <c:v>1</c:v>
              </c:pt>
              <c:pt idx="3">
                <c:v>1</c:v>
              </c:pt>
              <c:pt idx="4">
                <c:v>1</c:v>
              </c:pt>
              <c:pt idx="5">
                <c:v>1</c:v>
              </c:pt>
              <c:pt idx="6">
                <c:v>1</c:v>
              </c:pt>
              <c:pt idx="7">
                <c:v>1</c:v>
              </c:pt>
              <c:pt idx="8">
                <c:v>1</c:v>
              </c:pt>
            </c:numLit>
          </c:bubbleSize>
          <c:bubble3D val="0"/>
          <c:extLst xmlns:c16r2="http://schemas.microsoft.com/office/drawing/2015/06/chart">
            <c:ext xmlns:c16="http://schemas.microsoft.com/office/drawing/2014/chart" uri="{C3380CC4-5D6E-409C-BE32-E72D297353CC}">
              <c16:uniqueId val="{00000000-8573-4996-8CA0-3B90AA26E66E}"/>
            </c:ext>
          </c:extLst>
        </c:ser>
        <c:dLbls>
          <c:showLegendKey val="0"/>
          <c:showVal val="0"/>
          <c:showCatName val="0"/>
          <c:showSerName val="0"/>
          <c:showPercent val="0"/>
          <c:showBubbleSize val="0"/>
        </c:dLbls>
        <c:bubbleScale val="100"/>
        <c:showNegBubbles val="0"/>
        <c:axId val="551466008"/>
        <c:axId val="551464440"/>
      </c:bubbleChart>
      <c:valAx>
        <c:axId val="551466008"/>
        <c:scaling>
          <c:orientation val="minMax"/>
        </c:scaling>
        <c:delete val="1"/>
        <c:axPos val="b"/>
        <c:majorTickMark val="none"/>
        <c:minorTickMark val="none"/>
        <c:tickLblPos val="nextTo"/>
        <c:crossAx val="551464440"/>
        <c:crosses val="autoZero"/>
        <c:crossBetween val="midCat"/>
      </c:valAx>
      <c:valAx>
        <c:axId val="551464440"/>
        <c:scaling>
          <c:orientation val="minMax"/>
        </c:scaling>
        <c:delete val="1"/>
        <c:axPos val="l"/>
        <c:numFmt formatCode="General" sourceLinked="1"/>
        <c:majorTickMark val="none"/>
        <c:minorTickMark val="none"/>
        <c:tickLblPos val="nextTo"/>
        <c:crossAx val="551466008"/>
        <c:crosses val="autoZero"/>
        <c:crossBetween val="midCat"/>
      </c:valAx>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0">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9525" cap="flat" cmpd="sng" algn="ctr">
        <a:solidFill>
          <a:schemeClr val="phClr">
            <a:alpha val="75000"/>
          </a:schemeClr>
        </a:solidFill>
      </a:ln>
      <a:effectLst>
        <a:innerShdw blurRad="114300">
          <a:schemeClr val="phClr">
            <a:alpha val="70000"/>
          </a:scheme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ph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123264</xdr:colOff>
      <xdr:row>23</xdr:row>
      <xdr:rowOff>180415</xdr:rowOff>
    </xdr:from>
    <xdr:to>
      <xdr:col>15</xdr:col>
      <xdr:colOff>324970</xdr:colOff>
      <xdr:row>33</xdr:row>
      <xdr:rowOff>123266</xdr:rowOff>
    </xdr:to>
    <xdr:graphicFrame macro="">
      <xdr:nvGraphicFramePr>
        <xdr:cNvPr id="14" name="Gráfico 13">
          <a:extLst>
            <a:ext uri="{FF2B5EF4-FFF2-40B4-BE49-F238E27FC236}">
              <a16:creationId xmlns:a16="http://schemas.microsoft.com/office/drawing/2014/main" xmlns="" id="{FF7652FB-E60E-4816-9FE4-DD0650D3DC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345447</xdr:colOff>
      <xdr:row>12</xdr:row>
      <xdr:rowOff>14826</xdr:rowOff>
    </xdr:from>
    <xdr:to>
      <xdr:col>15</xdr:col>
      <xdr:colOff>325474</xdr:colOff>
      <xdr:row>17</xdr:row>
      <xdr:rowOff>218700</xdr:rowOff>
    </xdr:to>
    <xdr:graphicFrame macro="">
      <xdr:nvGraphicFramePr>
        <xdr:cNvPr id="15" name="Gráfico 14">
          <a:extLst>
            <a:ext uri="{FF2B5EF4-FFF2-40B4-BE49-F238E27FC236}">
              <a16:creationId xmlns:a16="http://schemas.microsoft.com/office/drawing/2014/main" xmlns="" id="{36440466-0DFD-401A-A797-9F115A385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39414</xdr:colOff>
      <xdr:row>11</xdr:row>
      <xdr:rowOff>551793</xdr:rowOff>
    </xdr:from>
    <xdr:to>
      <xdr:col>6</xdr:col>
      <xdr:colOff>45983</xdr:colOff>
      <xdr:row>17</xdr:row>
      <xdr:rowOff>233855</xdr:rowOff>
    </xdr:to>
    <xdr:graphicFrame macro="">
      <xdr:nvGraphicFramePr>
        <xdr:cNvPr id="18" name="Gráfico 17">
          <a:extLst>
            <a:ext uri="{FF2B5EF4-FFF2-40B4-BE49-F238E27FC236}">
              <a16:creationId xmlns:a16="http://schemas.microsoft.com/office/drawing/2014/main" xmlns="" id="{2EDFFC56-49FD-460C-A2D5-99052C303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2" zoomScale="85" zoomScaleNormal="85" workbookViewId="0">
      <selection activeCell="E50" sqref="E50"/>
    </sheetView>
  </sheetViews>
  <sheetFormatPr baseColWidth="10" defaultRowHeight="15" x14ac:dyDescent="0.25"/>
  <cols>
    <col min="1" max="1" width="6" customWidth="1"/>
    <col min="2" max="2" width="14" customWidth="1"/>
    <col min="3" max="3" width="7.28515625" customWidth="1"/>
    <col min="4" max="4" width="13.85546875" style="38" customWidth="1"/>
    <col min="5" max="5" width="61.28515625" customWidth="1"/>
    <col min="6" max="6" width="61.42578125" hidden="1" customWidth="1"/>
    <col min="7" max="7" width="12.85546875" customWidth="1"/>
    <col min="8" max="8" width="16.85546875" customWidth="1"/>
    <col min="9" max="9" width="17.28515625" customWidth="1"/>
    <col min="10" max="10" width="10.42578125" customWidth="1"/>
    <col min="11" max="11" width="9.5703125" customWidth="1"/>
    <col min="12" max="12" width="76.28515625" customWidth="1"/>
    <col min="13" max="13" width="30.42578125" customWidth="1"/>
  </cols>
  <sheetData>
    <row r="1" spans="1:13" x14ac:dyDescent="0.25">
      <c r="B1" s="2"/>
      <c r="C1" s="2"/>
      <c r="F1" s="3" t="s">
        <v>3</v>
      </c>
      <c r="G1" s="2"/>
      <c r="H1" s="2"/>
      <c r="I1" s="2"/>
      <c r="J1" s="2"/>
      <c r="K1" s="2"/>
      <c r="L1" s="2"/>
      <c r="M1" s="2"/>
    </row>
    <row r="2" spans="1:13" x14ac:dyDescent="0.25">
      <c r="C2" s="4"/>
      <c r="D2" s="43"/>
      <c r="E2" s="4"/>
      <c r="F2" s="2"/>
      <c r="G2" s="2"/>
      <c r="H2" s="2"/>
      <c r="I2" s="2"/>
      <c r="J2" s="2"/>
      <c r="K2" s="2"/>
      <c r="L2" s="2"/>
      <c r="M2" s="2"/>
    </row>
    <row r="3" spans="1:13" ht="15.75" thickBot="1" x14ac:dyDescent="0.3">
      <c r="C3" s="4"/>
      <c r="D3" s="43"/>
      <c r="E3" s="4"/>
      <c r="F3" s="4"/>
      <c r="G3" s="4"/>
      <c r="H3" s="4"/>
      <c r="I3" s="2"/>
      <c r="J3" s="2"/>
      <c r="K3" s="2"/>
      <c r="L3" s="2"/>
      <c r="M3" s="2"/>
    </row>
    <row r="4" spans="1:13" ht="15.75" thickBot="1" x14ac:dyDescent="0.3">
      <c r="B4" s="6"/>
      <c r="C4" s="5"/>
      <c r="D4" s="44"/>
      <c r="E4" s="5"/>
      <c r="F4" s="7" t="s">
        <v>6</v>
      </c>
      <c r="G4" s="32" t="s">
        <v>7</v>
      </c>
      <c r="H4" s="32" t="s">
        <v>8</v>
      </c>
      <c r="I4" s="8" t="s">
        <v>9</v>
      </c>
      <c r="J4" s="166" t="s">
        <v>10</v>
      </c>
      <c r="K4" s="167"/>
      <c r="L4" s="2"/>
      <c r="M4" s="2"/>
    </row>
    <row r="5" spans="1:13" x14ac:dyDescent="0.25">
      <c r="B5" s="5"/>
      <c r="C5" s="5"/>
      <c r="D5" s="44"/>
      <c r="E5" s="5"/>
      <c r="F5" s="9">
        <v>1</v>
      </c>
      <c r="G5" s="10" t="s">
        <v>11</v>
      </c>
      <c r="H5" s="11" t="s">
        <v>11</v>
      </c>
      <c r="I5" s="12" t="s">
        <v>12</v>
      </c>
      <c r="J5" s="13" t="s">
        <v>83</v>
      </c>
      <c r="K5" s="14" t="s">
        <v>13</v>
      </c>
      <c r="L5" s="2">
        <v>5</v>
      </c>
      <c r="M5" s="2">
        <v>10</v>
      </c>
    </row>
    <row r="6" spans="1:13" x14ac:dyDescent="0.25">
      <c r="B6" s="5"/>
      <c r="C6" s="5"/>
      <c r="D6" s="44"/>
      <c r="E6" s="5"/>
      <c r="F6" s="15">
        <v>2</v>
      </c>
      <c r="G6" s="16" t="s">
        <v>14</v>
      </c>
      <c r="H6" s="17" t="s">
        <v>14</v>
      </c>
      <c r="I6" s="18" t="s">
        <v>15</v>
      </c>
      <c r="J6" s="19" t="s">
        <v>84</v>
      </c>
      <c r="K6" s="20" t="s">
        <v>16</v>
      </c>
      <c r="L6" s="2">
        <v>5</v>
      </c>
      <c r="M6" s="2">
        <v>5</v>
      </c>
    </row>
    <row r="7" spans="1:13" ht="15.75" thickBot="1" x14ac:dyDescent="0.3">
      <c r="B7" s="5"/>
      <c r="C7" s="5"/>
      <c r="D7" s="44"/>
      <c r="E7" s="5"/>
      <c r="F7" s="15">
        <v>3</v>
      </c>
      <c r="G7" s="16" t="s">
        <v>17</v>
      </c>
      <c r="H7" s="17" t="s">
        <v>17</v>
      </c>
      <c r="I7" s="18" t="s">
        <v>18</v>
      </c>
      <c r="J7" s="21" t="s">
        <v>85</v>
      </c>
      <c r="K7" s="22" t="s">
        <v>19</v>
      </c>
      <c r="L7" s="2">
        <v>15</v>
      </c>
      <c r="M7" s="2">
        <v>10</v>
      </c>
    </row>
    <row r="8" spans="1:13" x14ac:dyDescent="0.25">
      <c r="B8" s="5"/>
      <c r="C8" s="5"/>
      <c r="D8" s="44"/>
      <c r="E8" s="5"/>
      <c r="F8" s="15">
        <v>4</v>
      </c>
      <c r="G8" s="16" t="s">
        <v>20</v>
      </c>
      <c r="H8" s="17" t="s">
        <v>20</v>
      </c>
      <c r="I8" s="18" t="s">
        <v>21</v>
      </c>
      <c r="J8" s="2"/>
      <c r="K8" s="2"/>
      <c r="L8" s="2"/>
      <c r="M8" s="2"/>
    </row>
    <row r="9" spans="1:13" ht="15.75" thickBot="1" x14ac:dyDescent="0.3">
      <c r="B9" s="5"/>
      <c r="C9" s="5"/>
      <c r="D9" s="44"/>
      <c r="E9" s="5"/>
      <c r="F9" s="23">
        <v>5</v>
      </c>
      <c r="G9" s="24" t="s">
        <v>22</v>
      </c>
      <c r="H9" s="25" t="s">
        <v>22</v>
      </c>
      <c r="I9" s="26" t="s">
        <v>23</v>
      </c>
      <c r="J9" s="2"/>
      <c r="K9" s="2"/>
      <c r="L9" s="2"/>
      <c r="M9" s="2"/>
    </row>
    <row r="10" spans="1:13" ht="15.75" thickBot="1" x14ac:dyDescent="0.3">
      <c r="B10" s="5"/>
      <c r="C10" s="5"/>
      <c r="D10" s="44"/>
      <c r="E10" s="5"/>
      <c r="J10" s="27"/>
      <c r="K10" s="27"/>
      <c r="L10" s="2"/>
      <c r="M10" s="2"/>
    </row>
    <row r="11" spans="1:13" x14ac:dyDescent="0.25">
      <c r="B11" s="28"/>
      <c r="C11" s="28"/>
      <c r="D11" s="45"/>
      <c r="E11" s="5"/>
      <c r="F11" s="2"/>
      <c r="G11" s="164" t="s">
        <v>24</v>
      </c>
      <c r="H11" s="165"/>
      <c r="I11" s="29"/>
      <c r="J11" s="29"/>
      <c r="K11" s="29"/>
      <c r="L11" s="29"/>
      <c r="M11" s="30"/>
    </row>
    <row r="12" spans="1:13" ht="37.15" customHeight="1" x14ac:dyDescent="0.25">
      <c r="A12" s="74" t="s">
        <v>25</v>
      </c>
      <c r="B12" s="64" t="s">
        <v>34</v>
      </c>
      <c r="C12" s="64" t="s">
        <v>26</v>
      </c>
      <c r="D12" s="63" t="s">
        <v>27</v>
      </c>
      <c r="E12" s="64" t="s">
        <v>28</v>
      </c>
      <c r="F12" s="64" t="s">
        <v>29</v>
      </c>
      <c r="G12" s="64" t="s">
        <v>7</v>
      </c>
      <c r="H12" s="64" t="s">
        <v>8</v>
      </c>
      <c r="I12" s="151" t="s">
        <v>72</v>
      </c>
      <c r="J12" s="152" t="s">
        <v>73</v>
      </c>
      <c r="K12" s="65" t="s">
        <v>30</v>
      </c>
      <c r="L12" s="65" t="s">
        <v>147</v>
      </c>
      <c r="M12" s="66" t="s">
        <v>32</v>
      </c>
    </row>
    <row r="13" spans="1:13" ht="172.15" customHeight="1" x14ac:dyDescent="0.25">
      <c r="A13" s="31">
        <v>1</v>
      </c>
      <c r="B13" s="75" t="s">
        <v>36</v>
      </c>
      <c r="C13" s="75" t="s">
        <v>38</v>
      </c>
      <c r="D13" s="67" t="s">
        <v>74</v>
      </c>
      <c r="E13" s="68" t="s">
        <v>164</v>
      </c>
      <c r="F13" s="60" t="s">
        <v>145</v>
      </c>
      <c r="G13" s="76">
        <v>3</v>
      </c>
      <c r="H13" s="76">
        <v>5</v>
      </c>
      <c r="I13" s="76">
        <f>IFERROR(G13*H13," ")</f>
        <v>15</v>
      </c>
      <c r="J13" s="76">
        <v>3</v>
      </c>
      <c r="K13" s="79">
        <f>IFERROR(I13/J13,"")</f>
        <v>5</v>
      </c>
      <c r="L13" s="60" t="s">
        <v>144</v>
      </c>
      <c r="M13" s="58" t="s">
        <v>91</v>
      </c>
    </row>
    <row r="14" spans="1:13" ht="119.45" customHeight="1" x14ac:dyDescent="0.25">
      <c r="A14" s="31">
        <v>2</v>
      </c>
      <c r="B14" s="75" t="s">
        <v>36</v>
      </c>
      <c r="C14" s="75" t="s">
        <v>39</v>
      </c>
      <c r="D14" s="68" t="s">
        <v>75</v>
      </c>
      <c r="E14" s="69" t="s">
        <v>114</v>
      </c>
      <c r="F14" s="60" t="s">
        <v>146</v>
      </c>
      <c r="G14" s="76">
        <v>4</v>
      </c>
      <c r="H14" s="76">
        <v>4</v>
      </c>
      <c r="I14" s="76">
        <f t="shared" ref="I14:I26" si="0">IFERROR(G14*H14," ")</f>
        <v>16</v>
      </c>
      <c r="J14" s="76">
        <v>3</v>
      </c>
      <c r="K14" s="79">
        <f t="shared" ref="K14:K26" si="1">IFERROR(I14/J14,"")</f>
        <v>5.333333333333333</v>
      </c>
      <c r="L14" s="60" t="s">
        <v>148</v>
      </c>
      <c r="M14" s="60"/>
    </row>
    <row r="15" spans="1:13" ht="132.75" customHeight="1" x14ac:dyDescent="0.25">
      <c r="A15" s="88">
        <v>3</v>
      </c>
      <c r="B15" s="85" t="s">
        <v>15</v>
      </c>
      <c r="C15" s="91" t="s">
        <v>45</v>
      </c>
      <c r="D15" s="92" t="s">
        <v>60</v>
      </c>
      <c r="E15" s="150" t="s">
        <v>171</v>
      </c>
      <c r="F15" s="83" t="s">
        <v>35</v>
      </c>
      <c r="G15" s="93">
        <v>5</v>
      </c>
      <c r="H15" s="93">
        <v>5</v>
      </c>
      <c r="I15" s="93">
        <f t="shared" si="0"/>
        <v>25</v>
      </c>
      <c r="J15" s="93">
        <v>3</v>
      </c>
      <c r="K15" s="94">
        <f>IFERROR(I15/J15,"")</f>
        <v>8.3333333333333339</v>
      </c>
      <c r="L15" s="92" t="s">
        <v>61</v>
      </c>
      <c r="M15" s="82"/>
    </row>
    <row r="16" spans="1:13" ht="100.15" customHeight="1" x14ac:dyDescent="0.25">
      <c r="A16" s="88">
        <v>4</v>
      </c>
      <c r="B16" s="85" t="s">
        <v>15</v>
      </c>
      <c r="C16" s="91" t="s">
        <v>46</v>
      </c>
      <c r="D16" s="92" t="s">
        <v>76</v>
      </c>
      <c r="E16" s="95" t="s">
        <v>1</v>
      </c>
      <c r="F16" s="83" t="s">
        <v>1</v>
      </c>
      <c r="G16" s="93">
        <v>4</v>
      </c>
      <c r="H16" s="93">
        <v>4</v>
      </c>
      <c r="I16" s="93">
        <f t="shared" si="0"/>
        <v>16</v>
      </c>
      <c r="J16" s="96">
        <v>3</v>
      </c>
      <c r="K16" s="94">
        <f t="shared" si="1"/>
        <v>5.333333333333333</v>
      </c>
      <c r="L16" s="89" t="s">
        <v>86</v>
      </c>
      <c r="M16" s="92"/>
    </row>
    <row r="17" spans="1:13" ht="109.9" customHeight="1" x14ac:dyDescent="0.25">
      <c r="A17" s="31">
        <v>5</v>
      </c>
      <c r="B17" s="75" t="s">
        <v>15</v>
      </c>
      <c r="C17" s="75" t="s">
        <v>40</v>
      </c>
      <c r="D17" s="68" t="s">
        <v>77</v>
      </c>
      <c r="E17" s="71" t="s">
        <v>119</v>
      </c>
      <c r="F17" s="70" t="s">
        <v>51</v>
      </c>
      <c r="G17" s="76">
        <v>5</v>
      </c>
      <c r="H17" s="76">
        <v>5</v>
      </c>
      <c r="I17" s="76">
        <f t="shared" si="0"/>
        <v>25</v>
      </c>
      <c r="J17" s="76">
        <v>3</v>
      </c>
      <c r="K17" s="79">
        <f t="shared" si="1"/>
        <v>8.3333333333333339</v>
      </c>
      <c r="L17" s="70" t="s">
        <v>52</v>
      </c>
      <c r="M17" s="61"/>
    </row>
    <row r="18" spans="1:13" ht="107.45" customHeight="1" x14ac:dyDescent="0.25">
      <c r="A18" s="31">
        <v>6</v>
      </c>
      <c r="B18" s="75" t="s">
        <v>15</v>
      </c>
      <c r="C18" s="75" t="s">
        <v>41</v>
      </c>
      <c r="D18" s="68" t="s">
        <v>78</v>
      </c>
      <c r="E18" s="69" t="s">
        <v>110</v>
      </c>
      <c r="F18" s="60" t="s">
        <v>110</v>
      </c>
      <c r="G18" s="76">
        <v>3</v>
      </c>
      <c r="H18" s="76">
        <v>4</v>
      </c>
      <c r="I18" s="76">
        <f t="shared" si="0"/>
        <v>12</v>
      </c>
      <c r="J18" s="76">
        <v>3</v>
      </c>
      <c r="K18" s="79">
        <f t="shared" si="1"/>
        <v>4</v>
      </c>
      <c r="L18" s="60" t="s">
        <v>53</v>
      </c>
      <c r="M18" s="60"/>
    </row>
    <row r="19" spans="1:13" ht="47.25" x14ac:dyDescent="0.25">
      <c r="A19" s="31">
        <v>7</v>
      </c>
      <c r="B19" s="75" t="s">
        <v>15</v>
      </c>
      <c r="C19" s="75" t="s">
        <v>42</v>
      </c>
      <c r="D19" s="68" t="s">
        <v>79</v>
      </c>
      <c r="E19" s="72" t="s">
        <v>106</v>
      </c>
      <c r="F19" s="60" t="s">
        <v>33</v>
      </c>
      <c r="G19" s="76">
        <v>3</v>
      </c>
      <c r="H19" s="76">
        <v>5</v>
      </c>
      <c r="I19" s="76">
        <f t="shared" si="0"/>
        <v>15</v>
      </c>
      <c r="J19" s="76">
        <v>2</v>
      </c>
      <c r="K19" s="79">
        <f t="shared" si="1"/>
        <v>7.5</v>
      </c>
      <c r="L19" s="60" t="s">
        <v>149</v>
      </c>
      <c r="M19" s="62"/>
    </row>
    <row r="20" spans="1:13" ht="155.44999999999999" customHeight="1" x14ac:dyDescent="0.25">
      <c r="A20" s="31">
        <v>8</v>
      </c>
      <c r="B20" s="75" t="s">
        <v>15</v>
      </c>
      <c r="C20" s="75" t="s">
        <v>43</v>
      </c>
      <c r="D20" s="68" t="s">
        <v>81</v>
      </c>
      <c r="E20" s="69" t="s">
        <v>107</v>
      </c>
      <c r="F20" s="60" t="s">
        <v>150</v>
      </c>
      <c r="G20" s="77">
        <v>4</v>
      </c>
      <c r="H20" s="77">
        <v>4</v>
      </c>
      <c r="I20" s="77">
        <f t="shared" si="0"/>
        <v>16</v>
      </c>
      <c r="J20" s="77">
        <v>2</v>
      </c>
      <c r="K20" s="80">
        <f t="shared" si="1"/>
        <v>8</v>
      </c>
      <c r="L20" s="60" t="s">
        <v>54</v>
      </c>
      <c r="M20" s="60"/>
    </row>
    <row r="21" spans="1:13" ht="73.900000000000006" customHeight="1" x14ac:dyDescent="0.25">
      <c r="A21" s="88">
        <v>9</v>
      </c>
      <c r="B21" s="85" t="s">
        <v>15</v>
      </c>
      <c r="C21" s="91" t="s">
        <v>44</v>
      </c>
      <c r="D21" s="92" t="s">
        <v>80</v>
      </c>
      <c r="E21" s="97" t="s">
        <v>163</v>
      </c>
      <c r="F21" s="84" t="s">
        <v>2</v>
      </c>
      <c r="G21" s="93">
        <v>4</v>
      </c>
      <c r="H21" s="93">
        <v>4</v>
      </c>
      <c r="I21" s="93">
        <f t="shared" si="0"/>
        <v>16</v>
      </c>
      <c r="J21" s="96">
        <v>3</v>
      </c>
      <c r="K21" s="94">
        <f t="shared" si="1"/>
        <v>5.333333333333333</v>
      </c>
      <c r="L21" s="92" t="s">
        <v>59</v>
      </c>
      <c r="M21" s="92"/>
    </row>
    <row r="22" spans="1:13" ht="117.6" customHeight="1" x14ac:dyDescent="0.25">
      <c r="A22" s="31">
        <v>10</v>
      </c>
      <c r="B22" s="75" t="s">
        <v>0</v>
      </c>
      <c r="C22" s="75" t="s">
        <v>48</v>
      </c>
      <c r="D22" s="68" t="s">
        <v>76</v>
      </c>
      <c r="E22" s="69" t="s">
        <v>131</v>
      </c>
      <c r="F22" s="60" t="s">
        <v>151</v>
      </c>
      <c r="G22" s="78">
        <v>4</v>
      </c>
      <c r="H22" s="78">
        <v>5</v>
      </c>
      <c r="I22" s="78">
        <f t="shared" si="0"/>
        <v>20</v>
      </c>
      <c r="J22" s="78">
        <v>3</v>
      </c>
      <c r="K22" s="81">
        <f t="shared" si="1"/>
        <v>6.666666666666667</v>
      </c>
      <c r="L22" s="60" t="s">
        <v>152</v>
      </c>
      <c r="M22" s="60" t="s">
        <v>55</v>
      </c>
    </row>
    <row r="23" spans="1:13" ht="114.6" customHeight="1" x14ac:dyDescent="0.25">
      <c r="A23" s="31">
        <v>11</v>
      </c>
      <c r="B23" s="75" t="s">
        <v>0</v>
      </c>
      <c r="C23" s="75" t="s">
        <v>47</v>
      </c>
      <c r="D23" s="68" t="s">
        <v>81</v>
      </c>
      <c r="E23" s="69" t="s">
        <v>108</v>
      </c>
      <c r="F23" s="60" t="s">
        <v>153</v>
      </c>
      <c r="G23" s="76">
        <v>4</v>
      </c>
      <c r="H23" s="76">
        <v>4</v>
      </c>
      <c r="I23" s="76">
        <f t="shared" si="0"/>
        <v>16</v>
      </c>
      <c r="J23" s="76">
        <v>2</v>
      </c>
      <c r="K23" s="79">
        <f t="shared" si="1"/>
        <v>8</v>
      </c>
      <c r="L23" s="60" t="s">
        <v>154</v>
      </c>
      <c r="M23" s="60" t="s">
        <v>155</v>
      </c>
    </row>
    <row r="24" spans="1:13" ht="94.5" x14ac:dyDescent="0.25">
      <c r="A24" s="31">
        <v>12</v>
      </c>
      <c r="B24" s="75" t="s">
        <v>0</v>
      </c>
      <c r="C24" s="75" t="s">
        <v>49</v>
      </c>
      <c r="D24" s="68" t="s">
        <v>78</v>
      </c>
      <c r="E24" s="69" t="s">
        <v>109</v>
      </c>
      <c r="F24" s="60" t="s">
        <v>156</v>
      </c>
      <c r="G24" s="76">
        <v>2</v>
      </c>
      <c r="H24" s="76">
        <v>5</v>
      </c>
      <c r="I24" s="76">
        <f t="shared" si="0"/>
        <v>10</v>
      </c>
      <c r="J24" s="76">
        <v>3</v>
      </c>
      <c r="K24" s="79">
        <f t="shared" si="1"/>
        <v>3.3333333333333335</v>
      </c>
      <c r="L24" s="60" t="s">
        <v>56</v>
      </c>
      <c r="M24" s="60" t="s">
        <v>57</v>
      </c>
    </row>
    <row r="25" spans="1:13" ht="126" customHeight="1" x14ac:dyDescent="0.25">
      <c r="A25" s="31">
        <v>13</v>
      </c>
      <c r="B25" s="75" t="s">
        <v>37</v>
      </c>
      <c r="C25" s="75" t="s">
        <v>50</v>
      </c>
      <c r="D25" s="68" t="s">
        <v>82</v>
      </c>
      <c r="E25" s="73" t="s">
        <v>159</v>
      </c>
      <c r="F25" s="58" t="s">
        <v>157</v>
      </c>
      <c r="G25" s="76">
        <v>5</v>
      </c>
      <c r="H25" s="76">
        <v>5</v>
      </c>
      <c r="I25" s="76">
        <f t="shared" si="0"/>
        <v>25</v>
      </c>
      <c r="J25" s="76">
        <v>2</v>
      </c>
      <c r="K25" s="79">
        <f t="shared" si="1"/>
        <v>12.5</v>
      </c>
      <c r="L25" s="60" t="s">
        <v>58</v>
      </c>
      <c r="M25" s="60"/>
    </row>
    <row r="26" spans="1:13" ht="62.25" customHeight="1" x14ac:dyDescent="0.25">
      <c r="A26" s="155">
        <v>14</v>
      </c>
      <c r="B26" s="155" t="s">
        <v>0</v>
      </c>
      <c r="C26" s="158" t="s">
        <v>160</v>
      </c>
      <c r="D26" s="159" t="s">
        <v>161</v>
      </c>
      <c r="E26" s="160" t="s">
        <v>170</v>
      </c>
      <c r="F26" s="153"/>
      <c r="G26" s="161">
        <v>5</v>
      </c>
      <c r="H26" s="161">
        <v>5</v>
      </c>
      <c r="I26" s="161">
        <f t="shared" si="0"/>
        <v>25</v>
      </c>
      <c r="J26" s="161">
        <v>3</v>
      </c>
      <c r="K26" s="162">
        <f t="shared" si="1"/>
        <v>8.3333333333333339</v>
      </c>
      <c r="L26" s="163" t="s">
        <v>162</v>
      </c>
      <c r="M26" s="90"/>
    </row>
    <row r="31" spans="1:13" x14ac:dyDescent="0.25">
      <c r="M31" s="59"/>
    </row>
    <row r="32" spans="1:13" x14ac:dyDescent="0.25">
      <c r="M32" s="59"/>
    </row>
    <row r="33" spans="13:13" x14ac:dyDescent="0.25">
      <c r="M33" s="59"/>
    </row>
    <row r="34" spans="13:13" x14ac:dyDescent="0.25">
      <c r="M34" s="59"/>
    </row>
    <row r="35" spans="13:13" x14ac:dyDescent="0.25">
      <c r="M35" s="59"/>
    </row>
  </sheetData>
  <mergeCells count="2">
    <mergeCell ref="G11:H11"/>
    <mergeCell ref="J4:K4"/>
  </mergeCells>
  <conditionalFormatting sqref="K13:K26">
    <cfRule type="cellIs" dxfId="19" priority="5" operator="equal">
      <formula>""</formula>
    </cfRule>
    <cfRule type="cellIs" dxfId="18" priority="8" operator="between">
      <formula>1</formula>
      <formula>5</formula>
    </cfRule>
  </conditionalFormatting>
  <conditionalFormatting sqref="K13:K26">
    <cfRule type="cellIs" dxfId="17" priority="6" operator="greaterThanOrEqual">
      <formula>10.1</formula>
    </cfRule>
    <cfRule type="cellIs" dxfId="16" priority="7" operator="between">
      <formula>5.1</formula>
      <formula>10</formula>
    </cfRule>
  </conditionalFormatting>
  <dataValidations count="1">
    <dataValidation type="list" allowBlank="1" showInputMessage="1" showErrorMessage="1" sqref="J17:J21 G22:H26 G17:H21 G13:H15 J13:J15 G16:H16 J16 J22:J26">
      <formula1>$F$5:$F$9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abSelected="1" zoomScale="70" zoomScaleNormal="70" workbookViewId="0">
      <pane ySplit="4" topLeftCell="A5" activePane="bottomLeft" state="frozen"/>
      <selection pane="bottomLeft" activeCell="A19" sqref="A19:XFD1048576"/>
    </sheetView>
  </sheetViews>
  <sheetFormatPr baseColWidth="10" defaultColWidth="0" defaultRowHeight="15" zeroHeight="1" x14ac:dyDescent="0.25"/>
  <cols>
    <col min="1" max="1" width="5.42578125" customWidth="1"/>
    <col min="2" max="2" width="48" style="1" customWidth="1"/>
    <col min="3" max="3" width="6.7109375" customWidth="1"/>
    <col min="4" max="4" width="4.85546875" customWidth="1"/>
    <col min="5" max="5" width="47.28515625" style="1" customWidth="1"/>
    <col min="6" max="6" width="55.28515625" customWidth="1"/>
    <col min="7" max="7" width="29" customWidth="1"/>
    <col min="8" max="8" width="35.28515625" customWidth="1"/>
    <col min="9" max="9" width="32.5703125" customWidth="1"/>
    <col min="10" max="10" width="14.28515625" customWidth="1"/>
    <col min="11" max="11" width="20.28515625" customWidth="1"/>
    <col min="12" max="12" width="35" style="56" customWidth="1"/>
    <col min="19" max="16384" width="11.42578125" hidden="1"/>
  </cols>
  <sheetData>
    <row r="1" spans="1:18" ht="3.6" hidden="1" customHeight="1" x14ac:dyDescent="0.25">
      <c r="A1" t="s">
        <v>4</v>
      </c>
    </row>
    <row r="2" spans="1:18" ht="21.75" customHeight="1" x14ac:dyDescent="0.25">
      <c r="A2" t="s">
        <v>5</v>
      </c>
    </row>
    <row r="3" spans="1:18" ht="3.6" customHeight="1" x14ac:dyDescent="0.25"/>
    <row r="4" spans="1:18" s="38" customFormat="1" ht="28.9" customHeight="1" x14ac:dyDescent="0.25">
      <c r="A4" s="109" t="s">
        <v>25</v>
      </c>
      <c r="B4" s="109" t="s">
        <v>62</v>
      </c>
      <c r="C4" s="110" t="s">
        <v>63</v>
      </c>
      <c r="D4" s="110" t="s">
        <v>64</v>
      </c>
      <c r="E4" s="111" t="s">
        <v>31</v>
      </c>
      <c r="F4" s="111" t="s">
        <v>71</v>
      </c>
      <c r="G4" s="111" t="s">
        <v>65</v>
      </c>
      <c r="H4" s="111" t="s">
        <v>66</v>
      </c>
      <c r="I4" s="111" t="s">
        <v>67</v>
      </c>
      <c r="J4" s="111" t="s">
        <v>68</v>
      </c>
      <c r="K4" s="111" t="s">
        <v>69</v>
      </c>
      <c r="L4" s="112" t="s">
        <v>70</v>
      </c>
    </row>
    <row r="5" spans="1:18" s="55" customFormat="1" ht="219.6" customHeight="1" x14ac:dyDescent="0.25">
      <c r="A5" s="113">
        <v>1</v>
      </c>
      <c r="B5" s="114" t="str">
        <f>'Matriz de Evalulación de Riesgo'!E13</f>
        <v xml:space="preserve">Que se incumpla con la asignación  presupuestaria y financiera a los Programas de Incentivos Forestales, según Art. 9 Ley PROBOSQUE y Art. 8 Ley PINPEP.
</v>
      </c>
      <c r="C5" s="113" t="s">
        <v>38</v>
      </c>
      <c r="D5" s="115">
        <f>'Matriz de Evalulación de Riesgo'!K13</f>
        <v>5</v>
      </c>
      <c r="E5" s="116" t="s">
        <v>113</v>
      </c>
      <c r="F5" s="117" t="s">
        <v>136</v>
      </c>
      <c r="G5" s="118" t="s">
        <v>132</v>
      </c>
      <c r="H5" s="119" t="s">
        <v>94</v>
      </c>
      <c r="I5" s="120" t="s">
        <v>175</v>
      </c>
      <c r="J5" s="121" t="s">
        <v>181</v>
      </c>
      <c r="K5" s="121" t="s">
        <v>180</v>
      </c>
      <c r="L5" s="119"/>
      <c r="M5" s="54"/>
      <c r="N5" s="54"/>
      <c r="O5" s="54"/>
      <c r="P5" s="54"/>
      <c r="Q5" s="54"/>
      <c r="R5" s="54"/>
    </row>
    <row r="6" spans="1:18" s="55" customFormat="1" ht="257.45" customHeight="1" x14ac:dyDescent="0.25">
      <c r="A6" s="113">
        <v>2</v>
      </c>
      <c r="B6" s="114" t="str">
        <f>'Matriz de Evalulación de Riesgo'!E14</f>
        <v xml:space="preserve">
Que se limite el logro de metas institucionales vinculadas a las alianzas estratégicas existentes, por el poco interés en la participación de actores involucrados</v>
      </c>
      <c r="C6" s="113" t="s">
        <v>39</v>
      </c>
      <c r="D6" s="122">
        <f>'Matriz de Evalulación de Riesgo'!K14</f>
        <v>5.333333333333333</v>
      </c>
      <c r="E6" s="123" t="s">
        <v>167</v>
      </c>
      <c r="F6" s="116" t="s">
        <v>189</v>
      </c>
      <c r="G6" s="118" t="s">
        <v>133</v>
      </c>
      <c r="H6" s="119" t="s">
        <v>93</v>
      </c>
      <c r="I6" s="119" t="s">
        <v>190</v>
      </c>
      <c r="J6" s="124" t="s">
        <v>115</v>
      </c>
      <c r="K6" s="124" t="s">
        <v>116</v>
      </c>
      <c r="L6" s="125"/>
      <c r="M6" s="54"/>
      <c r="N6" s="54"/>
      <c r="O6" s="54"/>
      <c r="P6" s="54"/>
      <c r="Q6" s="54"/>
      <c r="R6" s="54"/>
    </row>
    <row r="7" spans="1:18" s="37" customFormat="1" ht="408.75" customHeight="1" x14ac:dyDescent="0.25">
      <c r="A7" s="76">
        <v>3</v>
      </c>
      <c r="B7" s="114" t="str">
        <f>'Matriz de Evalulación de Riesgo'!E15</f>
        <v>Que se incumpla con la aplicación de la normativa vigente, lineamientos técnicos y administrativos para el monitoreo, fiscalización y control forestal.</v>
      </c>
      <c r="C7" s="76" t="s">
        <v>45</v>
      </c>
      <c r="D7" s="126">
        <f>'Matriz de Evalulación de Riesgo'!K15</f>
        <v>8.3333333333333339</v>
      </c>
      <c r="E7" s="127" t="s">
        <v>117</v>
      </c>
      <c r="F7" s="128" t="s">
        <v>176</v>
      </c>
      <c r="G7" s="118" t="s">
        <v>133</v>
      </c>
      <c r="H7" s="129" t="s">
        <v>168</v>
      </c>
      <c r="I7" s="129" t="s">
        <v>191</v>
      </c>
      <c r="J7" s="130" t="s">
        <v>101</v>
      </c>
      <c r="K7" s="131" t="s">
        <v>87</v>
      </c>
      <c r="L7" s="125"/>
      <c r="M7" s="51"/>
      <c r="N7" s="51"/>
      <c r="O7" s="51"/>
      <c r="P7" s="51"/>
      <c r="Q7" s="51"/>
      <c r="R7" s="51"/>
    </row>
    <row r="8" spans="1:18" s="55" customFormat="1" ht="258" customHeight="1" x14ac:dyDescent="0.25">
      <c r="A8" s="113">
        <v>4</v>
      </c>
      <c r="B8" s="114" t="str">
        <f>'Matriz de Evalulación de Riesgo'!E16</f>
        <v>Que el incremento en la demanda de servicios institucionales comprometa la atención eficiente a los usuarios.</v>
      </c>
      <c r="C8" s="113" t="s">
        <v>46</v>
      </c>
      <c r="D8" s="132">
        <f>'Matriz de Evalulación de Riesgo'!K16</f>
        <v>5.333333333333333</v>
      </c>
      <c r="E8" s="128" t="s">
        <v>118</v>
      </c>
      <c r="F8" s="128" t="s">
        <v>182</v>
      </c>
      <c r="G8" s="133" t="s">
        <v>133</v>
      </c>
      <c r="H8" s="120" t="s">
        <v>100</v>
      </c>
      <c r="I8" s="120" t="s">
        <v>185</v>
      </c>
      <c r="J8" s="121">
        <v>44682</v>
      </c>
      <c r="K8" s="134">
        <v>44926</v>
      </c>
      <c r="L8" s="125"/>
      <c r="M8" s="54"/>
      <c r="N8" s="54"/>
      <c r="O8" s="54"/>
      <c r="P8" s="54"/>
      <c r="Q8" s="54"/>
      <c r="R8" s="54"/>
    </row>
    <row r="9" spans="1:18" s="37" customFormat="1" ht="310.14999999999998" customHeight="1" x14ac:dyDescent="0.25">
      <c r="A9" s="76">
        <v>5</v>
      </c>
      <c r="B9" s="114" t="str">
        <f>'Matriz de Evalulación de Riesgo'!E17</f>
        <v>Que no se realicen acciones integrales para la detección, monitoreo y aplicación de instrumentos técnicos-legales, en el control de plagas, enfermedades o incendios forestales en áreas afectadas y/o susceptibles.</v>
      </c>
      <c r="C9" s="76" t="s">
        <v>40</v>
      </c>
      <c r="D9" s="126">
        <f>'Matriz de Evalulación de Riesgo'!K17</f>
        <v>8.3333333333333339</v>
      </c>
      <c r="E9" s="119" t="s">
        <v>120</v>
      </c>
      <c r="F9" s="135" t="s">
        <v>186</v>
      </c>
      <c r="G9" s="118" t="s">
        <v>133</v>
      </c>
      <c r="H9" s="119" t="s">
        <v>143</v>
      </c>
      <c r="I9" s="119" t="s">
        <v>187</v>
      </c>
      <c r="J9" s="121">
        <v>44682</v>
      </c>
      <c r="K9" s="136">
        <v>44926</v>
      </c>
      <c r="L9" s="119"/>
      <c r="M9" s="51"/>
      <c r="N9" s="51"/>
      <c r="O9" s="51"/>
      <c r="P9" s="51"/>
      <c r="Q9" s="51"/>
      <c r="R9" s="51"/>
    </row>
    <row r="10" spans="1:18" s="37" customFormat="1" ht="119.45" customHeight="1" x14ac:dyDescent="0.25">
      <c r="A10" s="76">
        <v>6</v>
      </c>
      <c r="B10" s="114" t="str">
        <f>'Matriz de Evalulación de Riesgo'!E18</f>
        <v xml:space="preserve">Que el personal institucional no se capacite de forma constante   para actualizar conocimientos en normativa y mejores técnicas  en los servicios que presta la institución.
</v>
      </c>
      <c r="C10" s="76" t="s">
        <v>41</v>
      </c>
      <c r="D10" s="137">
        <f>'Matriz de Evalulación de Riesgo'!K18</f>
        <v>4</v>
      </c>
      <c r="E10" s="138" t="s">
        <v>98</v>
      </c>
      <c r="F10" s="119" t="s">
        <v>99</v>
      </c>
      <c r="G10" s="139" t="s">
        <v>132</v>
      </c>
      <c r="H10" s="119" t="s">
        <v>102</v>
      </c>
      <c r="I10" s="119" t="s">
        <v>177</v>
      </c>
      <c r="J10" s="121">
        <v>44682</v>
      </c>
      <c r="K10" s="121">
        <v>44865</v>
      </c>
      <c r="L10" s="119"/>
      <c r="M10" s="51"/>
      <c r="N10" s="51"/>
      <c r="O10" s="51"/>
      <c r="P10" s="51"/>
      <c r="Q10" s="51"/>
      <c r="R10" s="51"/>
    </row>
    <row r="11" spans="1:18" s="37" customFormat="1" ht="153.6" customHeight="1" x14ac:dyDescent="0.25">
      <c r="A11" s="76">
        <v>7</v>
      </c>
      <c r="B11" s="114" t="str">
        <f>'Matriz de Evalulación de Riesgo'!E19</f>
        <v xml:space="preserve">Que las acciones de extensión y capacitación forestal no sean efectivas para el fomento de silvicultura de plantaciones forestales. </v>
      </c>
      <c r="C11" s="76" t="s">
        <v>42</v>
      </c>
      <c r="D11" s="140">
        <f>'Matriz de Evalulación de Riesgo'!K19</f>
        <v>7.5</v>
      </c>
      <c r="E11" s="127" t="s">
        <v>121</v>
      </c>
      <c r="F11" s="138" t="s">
        <v>183</v>
      </c>
      <c r="G11" s="118" t="s">
        <v>133</v>
      </c>
      <c r="H11" s="119" t="s">
        <v>111</v>
      </c>
      <c r="I11" s="119" t="s">
        <v>122</v>
      </c>
      <c r="J11" s="121">
        <v>44682</v>
      </c>
      <c r="K11" s="136">
        <v>44926</v>
      </c>
      <c r="L11" s="125"/>
      <c r="M11" s="51"/>
      <c r="N11" s="51"/>
      <c r="O11" s="51"/>
      <c r="P11" s="51"/>
      <c r="Q11" s="51"/>
      <c r="R11" s="51"/>
    </row>
    <row r="12" spans="1:18" s="37" customFormat="1" ht="139.15" customHeight="1" x14ac:dyDescent="0.25">
      <c r="A12" s="76">
        <v>8</v>
      </c>
      <c r="B12" s="114" t="str">
        <f>'Matriz de Evalulación de Riesgo'!E20</f>
        <v>Que la evaluación de desempeño del personal no tenga seguimiento oportuno.</v>
      </c>
      <c r="C12" s="76" t="s">
        <v>43</v>
      </c>
      <c r="D12" s="137">
        <f>'Matriz de Evalulación de Riesgo'!K20</f>
        <v>8</v>
      </c>
      <c r="E12" s="138" t="s">
        <v>123</v>
      </c>
      <c r="F12" s="156" t="s">
        <v>124</v>
      </c>
      <c r="G12" s="131" t="s">
        <v>133</v>
      </c>
      <c r="H12" s="129" t="s">
        <v>97</v>
      </c>
      <c r="I12" s="129" t="s">
        <v>126</v>
      </c>
      <c r="J12" s="121">
        <v>44683</v>
      </c>
      <c r="K12" s="136">
        <v>44926</v>
      </c>
      <c r="L12" s="119" t="s">
        <v>125</v>
      </c>
      <c r="M12" s="51"/>
      <c r="N12" s="51"/>
      <c r="O12" s="51"/>
      <c r="P12" s="51"/>
      <c r="Q12" s="51"/>
      <c r="R12" s="51"/>
    </row>
    <row r="13" spans="1:18" s="37" customFormat="1" ht="148.15" customHeight="1" x14ac:dyDescent="0.25">
      <c r="A13" s="76">
        <v>9</v>
      </c>
      <c r="B13" s="114" t="str">
        <f>'Matriz de Evalulación de Riesgo'!E21</f>
        <v>Que no se cumplan los manuales de normas, procesos y procedimientos para ejecutar el trabajo de forma eficiente y eficaz</v>
      </c>
      <c r="C13" s="76" t="s">
        <v>44</v>
      </c>
      <c r="D13" s="141">
        <f>'Matriz de Evalulación de Riesgo'!K21</f>
        <v>5.333333333333333</v>
      </c>
      <c r="E13" s="138" t="s">
        <v>127</v>
      </c>
      <c r="F13" s="138" t="s">
        <v>129</v>
      </c>
      <c r="G13" s="131" t="s">
        <v>133</v>
      </c>
      <c r="H13" s="119" t="s">
        <v>92</v>
      </c>
      <c r="I13" s="120" t="s">
        <v>178</v>
      </c>
      <c r="J13" s="121">
        <v>44683</v>
      </c>
      <c r="K13" s="121" t="s">
        <v>158</v>
      </c>
      <c r="L13" s="119" t="s">
        <v>128</v>
      </c>
      <c r="M13" s="51"/>
      <c r="N13" s="51"/>
      <c r="O13" s="51"/>
      <c r="P13" s="51"/>
      <c r="Q13" s="51"/>
      <c r="R13" s="51"/>
    </row>
    <row r="14" spans="1:18" s="37" customFormat="1" ht="145.15" customHeight="1" x14ac:dyDescent="0.25">
      <c r="A14" s="76">
        <v>10</v>
      </c>
      <c r="B14" s="114" t="str">
        <f>'Matriz de Evalulación de Riesgo'!E22</f>
        <v>Que los procesos administrativos para la dotación y contratación del personal no se cumplan</v>
      </c>
      <c r="C14" s="76" t="s">
        <v>48</v>
      </c>
      <c r="D14" s="137">
        <f>'Matriz de Evalulación de Riesgo'!K22</f>
        <v>6.666666666666667</v>
      </c>
      <c r="E14" s="138" t="s">
        <v>130</v>
      </c>
      <c r="F14" s="138" t="s">
        <v>137</v>
      </c>
      <c r="G14" s="131" t="s">
        <v>133</v>
      </c>
      <c r="H14" s="119" t="s">
        <v>104</v>
      </c>
      <c r="I14" s="119" t="s">
        <v>188</v>
      </c>
      <c r="J14" s="121">
        <v>44683</v>
      </c>
      <c r="K14" s="121">
        <v>44926</v>
      </c>
      <c r="L14" s="119" t="s">
        <v>96</v>
      </c>
      <c r="M14" s="51"/>
      <c r="N14" s="51"/>
      <c r="O14" s="51"/>
      <c r="P14" s="51"/>
      <c r="Q14" s="51"/>
      <c r="R14" s="51"/>
    </row>
    <row r="15" spans="1:18" s="37" customFormat="1" ht="152.44999999999999" customHeight="1" x14ac:dyDescent="0.25">
      <c r="A15" s="76">
        <v>11</v>
      </c>
      <c r="B15" s="114" t="str">
        <f>'Matriz de Evalulación de Riesgo'!E23</f>
        <v>Que no se cumpla con los protocolos y normativas de salud y seguridad ocupacional en la Institución.</v>
      </c>
      <c r="C15" s="76" t="s">
        <v>47</v>
      </c>
      <c r="D15" s="126">
        <f>'Matriz de Evalulación de Riesgo'!K23</f>
        <v>8</v>
      </c>
      <c r="E15" s="138" t="s">
        <v>135</v>
      </c>
      <c r="F15" s="156" t="s">
        <v>193</v>
      </c>
      <c r="G15" s="131" t="s">
        <v>133</v>
      </c>
      <c r="H15" s="129" t="s">
        <v>103</v>
      </c>
      <c r="I15" s="129" t="s">
        <v>194</v>
      </c>
      <c r="J15" s="136">
        <v>44682</v>
      </c>
      <c r="K15" s="136">
        <v>44926</v>
      </c>
      <c r="L15" s="119" t="s">
        <v>90</v>
      </c>
      <c r="M15" s="51"/>
      <c r="N15" s="51"/>
      <c r="O15" s="51"/>
      <c r="P15" s="51"/>
      <c r="Q15" s="51"/>
      <c r="R15" s="51"/>
    </row>
    <row r="16" spans="1:18" s="37" customFormat="1" ht="143.44999999999999" customHeight="1" x14ac:dyDescent="0.25">
      <c r="A16" s="76">
        <v>12</v>
      </c>
      <c r="B16" s="114" t="str">
        <f>'Matriz de Evalulación de Riesgo'!E24</f>
        <v>Que el personal no cumpla con sus funciones, acorde a  los principios, valores y normas éticas establecidas por la institución.</v>
      </c>
      <c r="C16" s="76" t="s">
        <v>49</v>
      </c>
      <c r="D16" s="137">
        <f>'Matriz de Evalulación de Riesgo'!K24</f>
        <v>3.3333333333333335</v>
      </c>
      <c r="E16" s="138" t="s">
        <v>138</v>
      </c>
      <c r="F16" s="157" t="s">
        <v>142</v>
      </c>
      <c r="G16" s="139" t="s">
        <v>132</v>
      </c>
      <c r="H16" s="119" t="s">
        <v>95</v>
      </c>
      <c r="I16" s="119" t="s">
        <v>195</v>
      </c>
      <c r="J16" s="136">
        <v>44682</v>
      </c>
      <c r="K16" s="136">
        <v>44926</v>
      </c>
      <c r="L16" s="125"/>
      <c r="M16" s="51"/>
      <c r="N16" s="51"/>
      <c r="O16" s="51"/>
      <c r="P16" s="51"/>
      <c r="Q16" s="51"/>
      <c r="R16" s="51"/>
    </row>
    <row r="17" spans="1:18" ht="253.15" customHeight="1" x14ac:dyDescent="0.25">
      <c r="A17" s="76">
        <v>13</v>
      </c>
      <c r="B17" s="114" t="str">
        <f>'Matriz de Evalulación de Riesgo'!E25</f>
        <v>Que no se cuente con lineamientos y acciones para el resguardo de la información física y digital.</v>
      </c>
      <c r="C17" s="76" t="s">
        <v>50</v>
      </c>
      <c r="D17" s="126">
        <f>'Matriz de Evalulación de Riesgo'!K25</f>
        <v>12.5</v>
      </c>
      <c r="E17" s="138" t="s">
        <v>139</v>
      </c>
      <c r="F17" s="156" t="s">
        <v>184</v>
      </c>
      <c r="G17" s="131" t="s">
        <v>134</v>
      </c>
      <c r="H17" s="129" t="s">
        <v>105</v>
      </c>
      <c r="I17" s="129" t="s">
        <v>179</v>
      </c>
      <c r="J17" s="142" t="s">
        <v>141</v>
      </c>
      <c r="K17" s="142" t="s">
        <v>140</v>
      </c>
      <c r="L17" s="143"/>
      <c r="M17" s="52"/>
      <c r="N17" s="52"/>
      <c r="O17" s="52"/>
      <c r="P17" s="52"/>
      <c r="Q17" s="52"/>
      <c r="R17" s="52"/>
    </row>
    <row r="18" spans="1:18" ht="110.25" x14ac:dyDescent="0.25">
      <c r="A18" s="76">
        <v>14</v>
      </c>
      <c r="B18" s="114" t="str">
        <f>'Matriz de Evalulación de Riesgo'!E26</f>
        <v xml:space="preserve">
Que se incumplan los procesos administrativos  establecidos por la normativa aplicable, sobre la adquisición de bienes y servicios para la institución
</v>
      </c>
      <c r="C18" s="76" t="s">
        <v>160</v>
      </c>
      <c r="D18" s="126">
        <f>'Matriz de Evalulación de Riesgo'!K26</f>
        <v>8.3333333333333339</v>
      </c>
      <c r="E18" s="144" t="s">
        <v>162</v>
      </c>
      <c r="F18" s="144" t="s">
        <v>192</v>
      </c>
      <c r="G18" s="131" t="s">
        <v>133</v>
      </c>
      <c r="H18" s="119" t="s">
        <v>165</v>
      </c>
      <c r="I18" s="119" t="s">
        <v>196</v>
      </c>
      <c r="J18" s="145">
        <v>44683</v>
      </c>
      <c r="K18" s="145">
        <v>44926</v>
      </c>
      <c r="L18" s="146"/>
      <c r="M18" s="52"/>
      <c r="N18" s="52"/>
      <c r="O18" s="52"/>
      <c r="P18" s="52"/>
      <c r="Q18" s="52"/>
      <c r="R18" s="52"/>
    </row>
    <row r="19" spans="1:18" hidden="1" x14ac:dyDescent="0.25">
      <c r="E19" s="53"/>
      <c r="F19" s="52"/>
      <c r="G19" s="52"/>
      <c r="H19" s="52"/>
      <c r="I19" s="52"/>
      <c r="J19" s="52"/>
      <c r="K19" s="52"/>
      <c r="L19" s="57"/>
      <c r="M19" s="52"/>
      <c r="N19" s="52"/>
      <c r="O19" s="52"/>
      <c r="P19" s="52"/>
      <c r="Q19" s="52"/>
      <c r="R19" s="52"/>
    </row>
    <row r="20" spans="1:18" hidden="1" x14ac:dyDescent="0.25">
      <c r="E20" s="53"/>
      <c r="F20" s="52"/>
      <c r="G20" s="52"/>
      <c r="H20" s="52"/>
      <c r="I20" s="52"/>
      <c r="J20" s="52"/>
      <c r="K20" s="52"/>
      <c r="L20" s="57"/>
      <c r="M20" s="52"/>
      <c r="N20" s="52"/>
      <c r="O20" s="52"/>
      <c r="P20" s="52"/>
      <c r="Q20" s="52"/>
      <c r="R20" s="52"/>
    </row>
    <row r="21" spans="1:18" hidden="1" x14ac:dyDescent="0.25">
      <c r="E21" s="53"/>
      <c r="F21" s="52"/>
      <c r="G21" s="52"/>
      <c r="H21" s="52"/>
      <c r="I21" s="52"/>
      <c r="J21" s="52"/>
      <c r="K21" s="52"/>
      <c r="L21" s="57"/>
      <c r="M21" s="52"/>
      <c r="N21" s="52"/>
      <c r="O21" s="52"/>
      <c r="P21" s="52"/>
      <c r="Q21" s="52"/>
      <c r="R21" s="52"/>
    </row>
    <row r="22" spans="1:18" hidden="1" x14ac:dyDescent="0.25">
      <c r="E22" s="53"/>
      <c r="F22" s="52"/>
      <c r="G22" s="52"/>
      <c r="H22" s="52"/>
      <c r="I22" s="52"/>
      <c r="J22" s="52"/>
      <c r="K22" s="52"/>
      <c r="L22" s="57"/>
      <c r="M22" s="52"/>
      <c r="N22" s="52"/>
      <c r="O22" s="52"/>
      <c r="P22" s="52"/>
      <c r="Q22" s="52"/>
      <c r="R22" s="52"/>
    </row>
    <row r="23" spans="1:18" hidden="1" x14ac:dyDescent="0.25">
      <c r="E23" s="53"/>
      <c r="F23" s="52"/>
      <c r="G23" s="52"/>
      <c r="H23" s="52"/>
      <c r="I23" s="52"/>
      <c r="J23" s="52"/>
      <c r="K23" s="52"/>
      <c r="L23" s="57"/>
      <c r="M23" s="52"/>
      <c r="N23" s="52"/>
      <c r="O23" s="52"/>
      <c r="P23" s="52"/>
      <c r="Q23" s="52"/>
      <c r="R23" s="52"/>
    </row>
    <row r="24" spans="1:18" hidden="1" x14ac:dyDescent="0.25">
      <c r="E24" s="53"/>
      <c r="F24" s="52"/>
      <c r="G24" s="52"/>
      <c r="H24" s="52"/>
      <c r="I24" s="52"/>
      <c r="J24" s="52"/>
      <c r="K24" s="52"/>
      <c r="L24" s="57"/>
      <c r="M24" s="52"/>
      <c r="N24" s="52"/>
      <c r="O24" s="52"/>
      <c r="P24" s="52"/>
      <c r="Q24" s="52"/>
      <c r="R24" s="52"/>
    </row>
    <row r="25" spans="1:18" hidden="1" x14ac:dyDescent="0.25">
      <c r="E25" s="53"/>
      <c r="F25" s="52"/>
      <c r="G25" s="52"/>
      <c r="H25" s="52"/>
      <c r="I25" s="52"/>
      <c r="J25" s="52"/>
      <c r="K25" s="52"/>
      <c r="L25" s="57"/>
      <c r="M25" s="52"/>
      <c r="N25" s="52"/>
      <c r="O25" s="52"/>
      <c r="P25" s="52"/>
      <c r="Q25" s="52"/>
      <c r="R25" s="52"/>
    </row>
    <row r="26" spans="1:18" hidden="1" x14ac:dyDescent="0.25">
      <c r="E26" s="53"/>
      <c r="F26" s="52"/>
      <c r="G26" s="52"/>
      <c r="H26" s="52"/>
      <c r="I26" s="52"/>
      <c r="J26" s="52"/>
      <c r="K26" s="52"/>
      <c r="L26" s="57"/>
      <c r="M26" s="52"/>
      <c r="N26" s="52"/>
      <c r="O26" s="52"/>
      <c r="P26" s="52"/>
      <c r="Q26" s="52"/>
      <c r="R26" s="52"/>
    </row>
    <row r="27" spans="1:18" hidden="1" x14ac:dyDescent="0.25">
      <c r="E27" s="53"/>
      <c r="F27" s="52"/>
      <c r="G27" s="52"/>
      <c r="H27" s="52"/>
      <c r="I27" s="52"/>
      <c r="J27" s="52"/>
      <c r="K27" s="52"/>
      <c r="L27" s="57"/>
      <c r="M27" s="52"/>
      <c r="N27" s="52"/>
      <c r="O27" s="52"/>
      <c r="P27" s="52"/>
      <c r="Q27" s="52"/>
      <c r="R27" s="52"/>
    </row>
    <row r="28" spans="1:18" hidden="1" x14ac:dyDescent="0.25">
      <c r="E28" s="53"/>
      <c r="F28" s="52"/>
      <c r="G28" s="52"/>
      <c r="H28" s="52"/>
      <c r="I28" s="52"/>
      <c r="J28" s="52"/>
      <c r="K28" s="52"/>
      <c r="L28" s="57"/>
      <c r="M28" s="52"/>
      <c r="N28" s="52"/>
      <c r="O28" s="52"/>
      <c r="P28" s="52"/>
      <c r="Q28" s="52"/>
      <c r="R28" s="52"/>
    </row>
    <row r="29" spans="1:18" hidden="1" x14ac:dyDescent="0.25">
      <c r="E29" s="53"/>
      <c r="F29" s="52"/>
      <c r="G29" s="52"/>
      <c r="H29" s="52"/>
      <c r="I29" s="52"/>
      <c r="J29" s="52"/>
      <c r="K29" s="52"/>
      <c r="L29" s="57"/>
      <c r="M29" s="52"/>
      <c r="N29" s="52"/>
      <c r="O29" s="52"/>
      <c r="P29" s="52"/>
      <c r="Q29" s="52"/>
      <c r="R29" s="52"/>
    </row>
    <row r="30" spans="1:18" hidden="1" x14ac:dyDescent="0.25">
      <c r="E30" s="53"/>
      <c r="F30" s="52"/>
      <c r="G30" s="52"/>
      <c r="H30" s="52"/>
      <c r="I30" s="52"/>
      <c r="J30" s="52"/>
      <c r="K30" s="52"/>
      <c r="L30" s="57"/>
      <c r="M30" s="52"/>
      <c r="N30" s="52"/>
      <c r="O30" s="52"/>
      <c r="P30" s="52"/>
      <c r="Q30" s="52"/>
      <c r="R30" s="52"/>
    </row>
    <row r="31" spans="1:18" hidden="1" x14ac:dyDescent="0.25">
      <c r="E31" s="53"/>
      <c r="F31" s="52"/>
      <c r="G31" s="52"/>
      <c r="H31" s="52"/>
      <c r="I31" s="52"/>
      <c r="J31" s="52"/>
      <c r="K31" s="52"/>
      <c r="L31" s="57"/>
      <c r="M31" s="52"/>
      <c r="N31" s="52"/>
      <c r="O31" s="52"/>
      <c r="P31" s="52"/>
      <c r="Q31" s="52"/>
      <c r="R31" s="52"/>
    </row>
    <row r="32" spans="1:18" hidden="1" x14ac:dyDescent="0.25">
      <c r="E32" s="53"/>
      <c r="F32" s="52"/>
      <c r="G32" s="52"/>
      <c r="H32" s="52"/>
      <c r="I32" s="52"/>
      <c r="J32" s="52"/>
      <c r="K32" s="52"/>
      <c r="L32" s="57"/>
      <c r="M32" s="52"/>
      <c r="N32" s="52"/>
      <c r="O32" s="52"/>
      <c r="P32" s="52"/>
      <c r="Q32" s="52"/>
      <c r="R32" s="52"/>
    </row>
    <row r="33" spans="5:18" hidden="1" x14ac:dyDescent="0.25">
      <c r="E33" s="53"/>
      <c r="F33" s="52"/>
      <c r="G33" s="52"/>
      <c r="H33" s="52"/>
      <c r="I33" s="52"/>
      <c r="J33" s="52"/>
      <c r="K33" s="52"/>
      <c r="L33" s="57"/>
      <c r="M33" s="52"/>
      <c r="N33" s="52"/>
      <c r="O33" s="52"/>
      <c r="P33" s="52"/>
      <c r="Q33" s="52"/>
      <c r="R33" s="52"/>
    </row>
    <row r="34" spans="5:18" hidden="1" x14ac:dyDescent="0.25">
      <c r="E34" s="53"/>
      <c r="F34" s="52"/>
      <c r="G34" s="52"/>
      <c r="H34" s="52"/>
      <c r="I34" s="52"/>
      <c r="J34" s="52"/>
      <c r="K34" s="52"/>
      <c r="L34" s="57"/>
      <c r="M34" s="52"/>
      <c r="N34" s="52"/>
      <c r="O34" s="52"/>
      <c r="P34" s="52"/>
      <c r="Q34" s="52"/>
      <c r="R34" s="52"/>
    </row>
    <row r="35" spans="5:18" hidden="1" x14ac:dyDescent="0.25">
      <c r="E35" s="53"/>
      <c r="F35" s="52"/>
      <c r="G35" s="52"/>
      <c r="H35" s="52"/>
      <c r="I35" s="52"/>
      <c r="J35" s="52"/>
      <c r="K35" s="52"/>
      <c r="L35" s="57"/>
      <c r="M35" s="52"/>
      <c r="N35" s="52"/>
      <c r="O35" s="52"/>
      <c r="P35" s="52"/>
      <c r="Q35" s="52"/>
      <c r="R35" s="52"/>
    </row>
    <row r="36" spans="5:18" hidden="1" x14ac:dyDescent="0.25">
      <c r="E36" s="53"/>
      <c r="F36" s="52"/>
      <c r="G36" s="52"/>
      <c r="H36" s="52"/>
      <c r="I36" s="52"/>
      <c r="J36" s="52"/>
      <c r="K36" s="52"/>
      <c r="L36" s="57"/>
      <c r="M36" s="52"/>
      <c r="N36" s="52"/>
      <c r="O36" s="52"/>
      <c r="P36" s="52"/>
      <c r="Q36" s="52"/>
      <c r="R36" s="52"/>
    </row>
    <row r="37" spans="5:18" hidden="1" x14ac:dyDescent="0.25">
      <c r="E37" s="53"/>
      <c r="F37" s="52"/>
      <c r="G37" s="52"/>
      <c r="H37" s="52"/>
      <c r="I37" s="52"/>
      <c r="J37" s="52"/>
      <c r="K37" s="52"/>
      <c r="L37" s="57"/>
      <c r="M37" s="52"/>
      <c r="N37" s="52"/>
      <c r="O37" s="52"/>
      <c r="P37" s="52"/>
      <c r="Q37" s="52"/>
      <c r="R37" s="52"/>
    </row>
    <row r="38" spans="5:18" hidden="1" x14ac:dyDescent="0.25">
      <c r="E38" s="53"/>
      <c r="F38" s="52"/>
      <c r="G38" s="52"/>
      <c r="H38" s="52"/>
      <c r="I38" s="52"/>
      <c r="J38" s="52"/>
      <c r="K38" s="52"/>
      <c r="L38" s="57"/>
      <c r="M38" s="52"/>
      <c r="N38" s="52"/>
      <c r="O38" s="52"/>
      <c r="P38" s="52"/>
      <c r="Q38" s="52"/>
      <c r="R38" s="52"/>
    </row>
    <row r="39" spans="5:18" hidden="1" x14ac:dyDescent="0.25">
      <c r="E39" s="53"/>
      <c r="F39" s="52"/>
      <c r="G39" s="52"/>
      <c r="H39" s="52"/>
      <c r="I39" s="52"/>
      <c r="J39" s="52"/>
      <c r="K39" s="52"/>
      <c r="L39" s="57"/>
      <c r="M39" s="52"/>
      <c r="N39" s="52"/>
      <c r="O39" s="52"/>
      <c r="P39" s="52"/>
      <c r="Q39" s="52"/>
      <c r="R39" s="52"/>
    </row>
    <row r="40" spans="5:18" hidden="1" x14ac:dyDescent="0.25">
      <c r="E40" s="53"/>
      <c r="F40" s="52"/>
      <c r="G40" s="52"/>
      <c r="H40" s="52"/>
      <c r="I40" s="52"/>
      <c r="J40" s="52"/>
      <c r="K40" s="52"/>
      <c r="L40" s="57"/>
      <c r="M40" s="52"/>
      <c r="N40" s="52"/>
      <c r="O40" s="52"/>
      <c r="P40" s="52"/>
      <c r="Q40" s="52"/>
      <c r="R40" s="52"/>
    </row>
    <row r="41" spans="5:18" hidden="1" x14ac:dyDescent="0.25">
      <c r="E41" s="53"/>
      <c r="F41" s="52"/>
      <c r="G41" s="52"/>
      <c r="H41" s="52"/>
      <c r="I41" s="52"/>
      <c r="J41" s="52"/>
      <c r="K41" s="52"/>
      <c r="L41" s="57"/>
      <c r="M41" s="52"/>
      <c r="N41" s="52"/>
      <c r="O41" s="52"/>
      <c r="P41" s="52"/>
      <c r="Q41" s="52"/>
      <c r="R41" s="52"/>
    </row>
    <row r="42" spans="5:18" hidden="1" x14ac:dyDescent="0.25">
      <c r="E42" s="53"/>
      <c r="F42" s="52"/>
      <c r="G42" s="52"/>
      <c r="H42" s="52"/>
      <c r="I42" s="52"/>
      <c r="J42" s="52"/>
      <c r="K42" s="52"/>
      <c r="L42" s="57"/>
      <c r="M42" s="52"/>
      <c r="N42" s="52"/>
      <c r="O42" s="52"/>
      <c r="P42" s="52"/>
      <c r="Q42" s="52"/>
      <c r="R42" s="52"/>
    </row>
    <row r="43" spans="5:18" hidden="1" x14ac:dyDescent="0.25">
      <c r="E43" s="53"/>
      <c r="F43" s="52"/>
      <c r="G43" s="52"/>
      <c r="H43" s="52"/>
      <c r="I43" s="52"/>
      <c r="J43" s="52"/>
      <c r="K43" s="52"/>
      <c r="L43" s="57"/>
      <c r="M43" s="52"/>
      <c r="N43" s="52"/>
      <c r="O43" s="52"/>
      <c r="P43" s="52"/>
      <c r="Q43" s="52"/>
      <c r="R43" s="52"/>
    </row>
    <row r="44" spans="5:18" hidden="1" x14ac:dyDescent="0.25">
      <c r="E44" s="53"/>
      <c r="F44" s="52"/>
      <c r="G44" s="52"/>
      <c r="H44" s="52"/>
      <c r="I44" s="52"/>
      <c r="J44" s="52"/>
      <c r="K44" s="52"/>
      <c r="L44" s="57"/>
      <c r="M44" s="52"/>
      <c r="N44" s="52"/>
      <c r="O44" s="52"/>
      <c r="P44" s="52"/>
      <c r="Q44" s="52"/>
      <c r="R44" s="52"/>
    </row>
    <row r="45" spans="5:18" hidden="1" x14ac:dyDescent="0.25">
      <c r="E45" s="53"/>
      <c r="F45" s="52"/>
      <c r="G45" s="52"/>
      <c r="H45" s="52"/>
      <c r="I45" s="52"/>
      <c r="J45" s="52"/>
      <c r="K45" s="52"/>
      <c r="L45" s="57"/>
      <c r="M45" s="52"/>
      <c r="N45" s="52"/>
      <c r="O45" s="52"/>
      <c r="P45" s="52"/>
      <c r="Q45" s="52"/>
      <c r="R45" s="52"/>
    </row>
    <row r="46" spans="5:18" hidden="1" x14ac:dyDescent="0.25">
      <c r="E46" s="53"/>
      <c r="F46" s="52"/>
      <c r="G46" s="52"/>
      <c r="H46" s="52"/>
      <c r="I46" s="52"/>
      <c r="J46" s="52"/>
      <c r="K46" s="52"/>
      <c r="L46" s="57"/>
      <c r="M46" s="52"/>
      <c r="N46" s="52"/>
      <c r="O46" s="52"/>
      <c r="P46" s="52"/>
      <c r="Q46" s="52"/>
      <c r="R46" s="52"/>
    </row>
    <row r="47" spans="5:18" hidden="1" x14ac:dyDescent="0.25">
      <c r="E47" s="53"/>
      <c r="F47" s="52"/>
      <c r="G47" s="52"/>
      <c r="H47" s="52"/>
      <c r="I47" s="52"/>
      <c r="J47" s="52"/>
      <c r="K47" s="52"/>
      <c r="L47" s="57"/>
      <c r="M47" s="52"/>
      <c r="N47" s="52"/>
      <c r="O47" s="52"/>
      <c r="P47" s="52"/>
      <c r="Q47" s="52"/>
      <c r="R47" s="52"/>
    </row>
    <row r="48" spans="5:18" hidden="1" x14ac:dyDescent="0.25">
      <c r="E48" s="53"/>
      <c r="F48" s="52"/>
      <c r="G48" s="52"/>
      <c r="H48" s="52"/>
      <c r="I48" s="52"/>
      <c r="J48" s="52"/>
      <c r="K48" s="52"/>
      <c r="L48" s="57"/>
      <c r="M48" s="52"/>
      <c r="N48" s="52"/>
      <c r="O48" s="52"/>
      <c r="P48" s="52"/>
      <c r="Q48" s="52"/>
      <c r="R48" s="52"/>
    </row>
    <row r="49" spans="5:18" hidden="1" x14ac:dyDescent="0.25">
      <c r="E49" s="53"/>
      <c r="F49" s="52"/>
      <c r="G49" s="52"/>
      <c r="H49" s="52"/>
      <c r="I49" s="52"/>
      <c r="J49" s="52"/>
      <c r="K49" s="52"/>
      <c r="L49" s="57"/>
      <c r="M49" s="52"/>
      <c r="N49" s="52"/>
      <c r="O49" s="52"/>
      <c r="P49" s="52"/>
      <c r="Q49" s="52"/>
      <c r="R49" s="52"/>
    </row>
    <row r="50" spans="5:18" hidden="1" x14ac:dyDescent="0.25">
      <c r="E50" s="53"/>
      <c r="F50" s="52"/>
      <c r="G50" s="52"/>
      <c r="H50" s="52"/>
      <c r="I50" s="52"/>
      <c r="J50" s="52"/>
      <c r="K50" s="52"/>
      <c r="L50" s="57"/>
      <c r="M50" s="52"/>
      <c r="N50" s="52"/>
      <c r="O50" s="52"/>
      <c r="P50" s="52"/>
      <c r="Q50" s="52"/>
      <c r="R50" s="52"/>
    </row>
    <row r="51" spans="5:18" hidden="1" x14ac:dyDescent="0.25">
      <c r="E51" s="53"/>
      <c r="F51" s="52"/>
      <c r="G51" s="52"/>
      <c r="H51" s="52"/>
      <c r="I51" s="52"/>
      <c r="J51" s="52"/>
      <c r="K51" s="52"/>
      <c r="L51" s="57"/>
      <c r="M51" s="52"/>
      <c r="N51" s="52"/>
      <c r="O51" s="52"/>
      <c r="P51" s="52"/>
      <c r="Q51" s="52"/>
      <c r="R51" s="52"/>
    </row>
    <row r="52" spans="5:18" hidden="1" x14ac:dyDescent="0.25">
      <c r="E52" s="53"/>
      <c r="F52" s="52"/>
      <c r="G52" s="52"/>
      <c r="H52" s="52"/>
      <c r="I52" s="52"/>
      <c r="J52" s="52"/>
      <c r="K52" s="52"/>
      <c r="L52" s="57"/>
      <c r="M52" s="52"/>
      <c r="N52" s="52"/>
      <c r="O52" s="52"/>
      <c r="P52" s="52"/>
      <c r="Q52" s="52"/>
      <c r="R52" s="52"/>
    </row>
    <row r="53" spans="5:18" hidden="1" x14ac:dyDescent="0.25">
      <c r="E53" s="53"/>
      <c r="F53" s="52"/>
      <c r="G53" s="52"/>
      <c r="H53" s="52"/>
      <c r="I53" s="52"/>
      <c r="J53" s="52"/>
      <c r="K53" s="52"/>
      <c r="L53" s="57"/>
      <c r="M53" s="52"/>
      <c r="N53" s="52"/>
      <c r="O53" s="52"/>
      <c r="P53" s="52"/>
      <c r="Q53" s="52"/>
      <c r="R53" s="52"/>
    </row>
    <row r="54" spans="5:18" hidden="1" x14ac:dyDescent="0.25">
      <c r="E54" s="53"/>
      <c r="F54" s="52"/>
      <c r="G54" s="52"/>
      <c r="H54" s="52"/>
      <c r="I54" s="52"/>
      <c r="J54" s="52"/>
      <c r="K54" s="52"/>
      <c r="L54" s="57"/>
      <c r="M54" s="52"/>
      <c r="N54" s="52"/>
      <c r="O54" s="52"/>
      <c r="P54" s="52"/>
      <c r="Q54" s="52"/>
      <c r="R54" s="52"/>
    </row>
    <row r="55" spans="5:18" hidden="1" x14ac:dyDescent="0.25">
      <c r="E55" s="53"/>
      <c r="F55" s="52"/>
      <c r="G55" s="52"/>
      <c r="H55" s="52"/>
      <c r="I55" s="52"/>
      <c r="J55" s="52"/>
      <c r="K55" s="52"/>
      <c r="L55" s="57"/>
      <c r="M55" s="52"/>
      <c r="N55" s="52"/>
      <c r="O55" s="52"/>
      <c r="P55" s="52"/>
      <c r="Q55" s="52"/>
      <c r="R55" s="52"/>
    </row>
    <row r="56" spans="5:18" hidden="1" x14ac:dyDescent="0.25">
      <c r="E56" s="53"/>
      <c r="F56" s="52"/>
      <c r="G56" s="52"/>
      <c r="H56" s="52"/>
      <c r="I56" s="52"/>
      <c r="J56" s="52"/>
      <c r="K56" s="52"/>
      <c r="L56" s="57"/>
      <c r="M56" s="52"/>
      <c r="N56" s="52"/>
      <c r="O56" s="52"/>
      <c r="P56" s="52"/>
      <c r="Q56" s="52"/>
      <c r="R56" s="52"/>
    </row>
    <row r="57" spans="5:18" hidden="1" x14ac:dyDescent="0.25">
      <c r="E57" s="53"/>
      <c r="F57" s="52"/>
      <c r="G57" s="52"/>
      <c r="H57" s="52"/>
      <c r="I57" s="52"/>
      <c r="J57" s="52"/>
      <c r="K57" s="52"/>
      <c r="L57" s="57"/>
      <c r="M57" s="52"/>
      <c r="N57" s="52"/>
      <c r="O57" s="52"/>
      <c r="P57" s="52"/>
      <c r="Q57" s="52"/>
      <c r="R57" s="52"/>
    </row>
    <row r="58" spans="5:18" hidden="1" x14ac:dyDescent="0.25">
      <c r="E58" s="53"/>
      <c r="F58" s="52"/>
      <c r="G58" s="52"/>
      <c r="H58" s="52"/>
      <c r="I58" s="52"/>
      <c r="J58" s="52"/>
      <c r="K58" s="52"/>
      <c r="L58" s="57"/>
      <c r="M58" s="52"/>
      <c r="N58" s="52"/>
      <c r="O58" s="52"/>
      <c r="P58" s="52"/>
      <c r="Q58" s="52"/>
      <c r="R58" s="52"/>
    </row>
    <row r="59" spans="5:18" hidden="1" x14ac:dyDescent="0.25">
      <c r="E59" s="53"/>
      <c r="F59" s="52"/>
      <c r="G59" s="52"/>
      <c r="H59" s="52"/>
      <c r="I59" s="52"/>
      <c r="J59" s="52"/>
      <c r="K59" s="52"/>
      <c r="L59" s="57"/>
      <c r="M59" s="52"/>
      <c r="N59" s="52"/>
      <c r="O59" s="52"/>
      <c r="P59" s="52"/>
      <c r="Q59" s="52"/>
      <c r="R59" s="52"/>
    </row>
    <row r="60" spans="5:18" hidden="1" x14ac:dyDescent="0.25">
      <c r="E60" s="53"/>
      <c r="F60" s="52"/>
      <c r="G60" s="52"/>
      <c r="H60" s="52"/>
      <c r="I60" s="52"/>
      <c r="J60" s="52"/>
      <c r="K60" s="52"/>
      <c r="L60" s="57"/>
      <c r="M60" s="52"/>
      <c r="N60" s="52"/>
      <c r="O60" s="52"/>
      <c r="P60" s="52"/>
      <c r="Q60" s="52"/>
      <c r="R60" s="52"/>
    </row>
    <row r="61" spans="5:18" hidden="1" x14ac:dyDescent="0.25">
      <c r="E61" s="53"/>
      <c r="F61" s="52"/>
      <c r="G61" s="52"/>
      <c r="H61" s="52"/>
      <c r="I61" s="52"/>
      <c r="J61" s="52"/>
      <c r="K61" s="52"/>
      <c r="L61" s="57"/>
      <c r="M61" s="52"/>
      <c r="N61" s="52"/>
      <c r="O61" s="52"/>
      <c r="P61" s="52"/>
      <c r="Q61" s="52"/>
      <c r="R61" s="52"/>
    </row>
    <row r="62" spans="5:18" hidden="1" x14ac:dyDescent="0.25">
      <c r="E62" s="53"/>
      <c r="F62" s="52"/>
      <c r="G62" s="52"/>
      <c r="H62" s="52"/>
      <c r="I62" s="52"/>
      <c r="J62" s="52"/>
      <c r="K62" s="52"/>
      <c r="L62" s="57"/>
      <c r="M62" s="52"/>
      <c r="N62" s="52"/>
      <c r="O62" s="52"/>
      <c r="P62" s="52"/>
      <c r="Q62" s="52"/>
      <c r="R62" s="52"/>
    </row>
    <row r="63" spans="5:18" hidden="1" x14ac:dyDescent="0.25">
      <c r="E63" s="53"/>
      <c r="F63" s="52"/>
      <c r="G63" s="52"/>
      <c r="H63" s="52"/>
      <c r="I63" s="52"/>
      <c r="J63" s="52"/>
      <c r="K63" s="52"/>
      <c r="L63" s="57"/>
      <c r="M63" s="52"/>
      <c r="N63" s="52"/>
      <c r="O63" s="52"/>
      <c r="P63" s="52"/>
      <c r="Q63" s="52"/>
      <c r="R63" s="52"/>
    </row>
    <row r="64" spans="5:18" hidden="1" x14ac:dyDescent="0.25">
      <c r="E64" s="53"/>
      <c r="F64" s="52"/>
      <c r="G64" s="52"/>
      <c r="H64" s="52"/>
      <c r="I64" s="52"/>
      <c r="J64" s="52"/>
      <c r="K64" s="52"/>
      <c r="L64" s="57"/>
      <c r="M64" s="52"/>
      <c r="N64" s="52"/>
      <c r="O64" s="52"/>
      <c r="P64" s="52"/>
      <c r="Q64" s="52"/>
      <c r="R64" s="52"/>
    </row>
    <row r="65" spans="5:18" hidden="1" x14ac:dyDescent="0.25">
      <c r="E65" s="53"/>
      <c r="F65" s="52"/>
      <c r="G65" s="52"/>
      <c r="H65" s="52"/>
      <c r="I65" s="52"/>
      <c r="J65" s="52"/>
      <c r="K65" s="52"/>
      <c r="L65" s="57"/>
      <c r="M65" s="52"/>
      <c r="N65" s="52"/>
      <c r="O65" s="52"/>
      <c r="P65" s="52"/>
      <c r="Q65" s="52"/>
      <c r="R65" s="52"/>
    </row>
    <row r="66" spans="5:18" hidden="1" x14ac:dyDescent="0.25">
      <c r="E66" s="53"/>
      <c r="F66" s="52"/>
      <c r="G66" s="52"/>
      <c r="H66" s="52"/>
      <c r="I66" s="52"/>
      <c r="J66" s="52"/>
      <c r="K66" s="52"/>
      <c r="L66" s="57"/>
      <c r="M66" s="52"/>
      <c r="N66" s="52"/>
      <c r="O66" s="52"/>
      <c r="P66" s="52"/>
      <c r="Q66" s="52"/>
      <c r="R66" s="52"/>
    </row>
    <row r="67" spans="5:18" hidden="1" x14ac:dyDescent="0.25">
      <c r="E67" s="53"/>
      <c r="F67" s="52"/>
      <c r="G67" s="52"/>
      <c r="H67" s="52"/>
      <c r="I67" s="52"/>
      <c r="J67" s="52"/>
      <c r="K67" s="52"/>
      <c r="L67" s="57"/>
      <c r="M67" s="52"/>
      <c r="N67" s="52"/>
      <c r="O67" s="52"/>
      <c r="P67" s="52"/>
      <c r="Q67" s="52"/>
      <c r="R67" s="52"/>
    </row>
    <row r="68" spans="5:18" hidden="1" x14ac:dyDescent="0.25">
      <c r="E68" s="53"/>
      <c r="F68" s="52"/>
      <c r="G68" s="52"/>
      <c r="H68" s="52"/>
      <c r="I68" s="52"/>
      <c r="J68" s="52"/>
      <c r="K68" s="52"/>
      <c r="L68" s="57"/>
      <c r="M68" s="52"/>
      <c r="N68" s="52"/>
      <c r="O68" s="52"/>
      <c r="P68" s="52"/>
      <c r="Q68" s="52"/>
      <c r="R68" s="52"/>
    </row>
    <row r="69" spans="5:18" hidden="1" x14ac:dyDescent="0.25">
      <c r="E69" s="53"/>
      <c r="F69" s="52"/>
      <c r="G69" s="52"/>
      <c r="H69" s="52"/>
      <c r="I69" s="52"/>
      <c r="J69" s="52"/>
      <c r="K69" s="52"/>
      <c r="L69" s="57"/>
      <c r="M69" s="52"/>
      <c r="N69" s="52"/>
      <c r="O69" s="52"/>
      <c r="P69" s="52"/>
      <c r="Q69" s="52"/>
      <c r="R69" s="52"/>
    </row>
    <row r="70" spans="5:18" hidden="1" x14ac:dyDescent="0.25">
      <c r="E70" s="53"/>
      <c r="F70" s="52"/>
      <c r="G70" s="52"/>
      <c r="H70" s="52"/>
      <c r="I70" s="52"/>
      <c r="J70" s="52"/>
      <c r="K70" s="52"/>
      <c r="L70" s="57"/>
      <c r="M70" s="52"/>
      <c r="N70" s="52"/>
      <c r="O70" s="52"/>
      <c r="P70" s="52"/>
      <c r="Q70" s="52"/>
      <c r="R70" s="52"/>
    </row>
    <row r="71" spans="5:18" hidden="1" x14ac:dyDescent="0.25">
      <c r="E71" s="53"/>
      <c r="F71" s="52"/>
      <c r="G71" s="52"/>
      <c r="H71" s="52"/>
      <c r="I71" s="52"/>
      <c r="J71" s="52"/>
      <c r="K71" s="52"/>
      <c r="L71" s="57"/>
      <c r="M71" s="52"/>
      <c r="N71" s="52"/>
      <c r="O71" s="52"/>
      <c r="P71" s="52"/>
      <c r="Q71" s="52"/>
      <c r="R71" s="52"/>
    </row>
    <row r="72" spans="5:18" hidden="1" x14ac:dyDescent="0.25">
      <c r="E72" s="53"/>
      <c r="F72" s="52"/>
      <c r="G72" s="52"/>
      <c r="H72" s="52"/>
      <c r="I72" s="52"/>
      <c r="J72" s="52"/>
      <c r="K72" s="52"/>
      <c r="L72" s="57"/>
      <c r="M72" s="52"/>
      <c r="N72" s="52"/>
      <c r="O72" s="52"/>
      <c r="P72" s="52"/>
      <c r="Q72" s="52"/>
      <c r="R72" s="52"/>
    </row>
    <row r="73" spans="5:18" hidden="1" x14ac:dyDescent="0.25">
      <c r="E73" s="53"/>
      <c r="F73" s="52"/>
      <c r="G73" s="52"/>
      <c r="H73" s="52"/>
      <c r="I73" s="52"/>
      <c r="J73" s="52"/>
      <c r="K73" s="52"/>
      <c r="L73" s="57"/>
      <c r="M73" s="52"/>
      <c r="N73" s="52"/>
      <c r="O73" s="52"/>
      <c r="P73" s="52"/>
      <c r="Q73" s="52"/>
      <c r="R73" s="52"/>
    </row>
    <row r="74" spans="5:18" hidden="1" x14ac:dyDescent="0.25">
      <c r="E74" s="53"/>
      <c r="F74" s="52"/>
      <c r="G74" s="52"/>
      <c r="H74" s="52"/>
      <c r="I74" s="52"/>
      <c r="J74" s="52"/>
      <c r="K74" s="52"/>
      <c r="L74" s="57"/>
      <c r="M74" s="52"/>
      <c r="N74" s="52"/>
      <c r="O74" s="52"/>
      <c r="P74" s="52"/>
      <c r="Q74" s="52"/>
      <c r="R74" s="52"/>
    </row>
    <row r="75" spans="5:18" hidden="1" x14ac:dyDescent="0.25">
      <c r="E75" s="53"/>
      <c r="F75" s="52"/>
      <c r="G75" s="52"/>
      <c r="H75" s="52"/>
      <c r="I75" s="52"/>
      <c r="J75" s="52"/>
      <c r="K75" s="52"/>
      <c r="L75" s="57"/>
      <c r="M75" s="52"/>
      <c r="N75" s="52"/>
      <c r="O75" s="52"/>
      <c r="P75" s="52"/>
      <c r="Q75" s="52"/>
      <c r="R75" s="52"/>
    </row>
    <row r="76" spans="5:18" hidden="1" x14ac:dyDescent="0.25">
      <c r="E76" s="53"/>
      <c r="F76" s="52"/>
      <c r="G76" s="52"/>
      <c r="H76" s="52"/>
      <c r="I76" s="52"/>
      <c r="J76" s="52"/>
      <c r="K76" s="52"/>
      <c r="L76" s="57"/>
      <c r="M76" s="52"/>
      <c r="N76" s="52"/>
      <c r="O76" s="52"/>
      <c r="P76" s="52"/>
      <c r="Q76" s="52"/>
      <c r="R76" s="52"/>
    </row>
    <row r="77" spans="5:18" hidden="1" x14ac:dyDescent="0.25">
      <c r="E77" s="53"/>
      <c r="F77" s="52"/>
      <c r="G77" s="52"/>
      <c r="H77" s="52"/>
      <c r="I77" s="52"/>
      <c r="J77" s="52"/>
      <c r="K77" s="52"/>
      <c r="L77" s="57"/>
      <c r="M77" s="52"/>
      <c r="N77" s="52"/>
      <c r="O77" s="52"/>
      <c r="P77" s="52"/>
      <c r="Q77" s="52"/>
      <c r="R77" s="52"/>
    </row>
    <row r="78" spans="5:18" hidden="1" x14ac:dyDescent="0.25">
      <c r="E78" s="53"/>
      <c r="F78" s="52"/>
      <c r="G78" s="52"/>
      <c r="H78" s="52"/>
      <c r="I78" s="52"/>
      <c r="J78" s="52"/>
      <c r="K78" s="52"/>
      <c r="L78" s="57"/>
      <c r="M78" s="52"/>
      <c r="N78" s="52"/>
      <c r="O78" s="52"/>
      <c r="P78" s="52"/>
      <c r="Q78" s="52"/>
      <c r="R78" s="52"/>
    </row>
    <row r="79" spans="5:18" hidden="1" x14ac:dyDescent="0.25">
      <c r="E79" s="53"/>
      <c r="F79" s="52"/>
      <c r="G79" s="52"/>
      <c r="H79" s="52"/>
      <c r="I79" s="52"/>
      <c r="J79" s="52"/>
      <c r="K79" s="52"/>
      <c r="L79" s="57"/>
      <c r="M79" s="52"/>
      <c r="N79" s="52"/>
      <c r="O79" s="52"/>
      <c r="P79" s="52"/>
      <c r="Q79" s="52"/>
      <c r="R79" s="52"/>
    </row>
    <row r="80" spans="5:18" hidden="1" x14ac:dyDescent="0.25">
      <c r="E80" s="53"/>
      <c r="F80" s="52"/>
      <c r="G80" s="52"/>
      <c r="H80" s="52"/>
      <c r="I80" s="52"/>
      <c r="J80" s="52"/>
      <c r="K80" s="52"/>
      <c r="L80" s="57"/>
      <c r="M80" s="52"/>
      <c r="N80" s="52"/>
      <c r="O80" s="52"/>
      <c r="P80" s="52"/>
      <c r="Q80" s="52"/>
      <c r="R80" s="52"/>
    </row>
    <row r="81" spans="5:18" hidden="1" x14ac:dyDescent="0.25">
      <c r="E81" s="53"/>
      <c r="F81" s="52"/>
      <c r="G81" s="52"/>
      <c r="H81" s="52"/>
      <c r="I81" s="52"/>
      <c r="J81" s="52"/>
      <c r="K81" s="52"/>
      <c r="L81" s="57"/>
      <c r="M81" s="52"/>
      <c r="N81" s="52"/>
      <c r="O81" s="52"/>
      <c r="P81" s="52"/>
      <c r="Q81" s="52"/>
      <c r="R81" s="52"/>
    </row>
    <row r="82" spans="5:18" hidden="1" x14ac:dyDescent="0.25">
      <c r="E82" s="53"/>
      <c r="F82" s="52"/>
      <c r="G82" s="52"/>
      <c r="H82" s="52"/>
      <c r="I82" s="52"/>
      <c r="J82" s="52"/>
      <c r="K82" s="52"/>
      <c r="L82" s="57"/>
      <c r="M82" s="52"/>
      <c r="N82" s="52"/>
      <c r="O82" s="52"/>
      <c r="P82" s="52"/>
      <c r="Q82" s="52"/>
      <c r="R82" s="52"/>
    </row>
    <row r="83" spans="5:18" hidden="1" x14ac:dyDescent="0.25">
      <c r="E83" s="53"/>
      <c r="F83" s="52"/>
      <c r="G83" s="52"/>
      <c r="H83" s="52"/>
      <c r="I83" s="52"/>
      <c r="J83" s="52"/>
      <c r="K83" s="52"/>
      <c r="L83" s="57"/>
      <c r="M83" s="52"/>
      <c r="N83" s="52"/>
      <c r="O83" s="52"/>
      <c r="P83" s="52"/>
      <c r="Q83" s="52"/>
      <c r="R83" s="52"/>
    </row>
    <row r="84" spans="5:18" hidden="1" x14ac:dyDescent="0.25">
      <c r="E84" s="53"/>
      <c r="F84" s="52"/>
      <c r="G84" s="52"/>
      <c r="H84" s="52"/>
      <c r="I84" s="52"/>
      <c r="J84" s="52"/>
      <c r="K84" s="52"/>
      <c r="L84" s="57"/>
      <c r="M84" s="52"/>
      <c r="N84" s="52"/>
      <c r="O84" s="52"/>
      <c r="P84" s="52"/>
      <c r="Q84" s="52"/>
      <c r="R84" s="52"/>
    </row>
    <row r="85" spans="5:18" hidden="1" x14ac:dyDescent="0.25">
      <c r="E85" s="53"/>
      <c r="F85" s="52"/>
      <c r="G85" s="52"/>
      <c r="H85" s="52"/>
      <c r="I85" s="52"/>
      <c r="J85" s="52"/>
      <c r="K85" s="52"/>
      <c r="L85" s="57"/>
      <c r="M85" s="52"/>
      <c r="N85" s="52"/>
      <c r="O85" s="52"/>
      <c r="P85" s="52"/>
      <c r="Q85" s="52"/>
      <c r="R85" s="52"/>
    </row>
    <row r="86" spans="5:18" hidden="1" x14ac:dyDescent="0.25">
      <c r="E86" s="53"/>
      <c r="F86" s="52"/>
      <c r="G86" s="52"/>
      <c r="H86" s="52"/>
      <c r="I86" s="52"/>
      <c r="J86" s="52"/>
      <c r="K86" s="52"/>
      <c r="L86" s="57"/>
      <c r="M86" s="52"/>
      <c r="N86" s="52"/>
      <c r="O86" s="52"/>
      <c r="P86" s="52"/>
      <c r="Q86" s="52"/>
      <c r="R86" s="52"/>
    </row>
  </sheetData>
  <sheetProtection algorithmName="SHA-512" hashValue="JLQ5ps3q64bPoxB4EFscA04fOd4tdteT54KbIlr45TyJoeyOEyh2P0awkn4yuo38PdXJYQtXNZz++SBxY7Hfrw==" saltValue="OvWuLabusU9NjDdndNBuoA==" spinCount="100000" sheet="1" objects="1" scenarios="1" selectLockedCells="1" selectUnlockedCells="1"/>
  <conditionalFormatting sqref="D5:D18">
    <cfRule type="cellIs" dxfId="15" priority="2" operator="equal">
      <formula>""</formula>
    </cfRule>
    <cfRule type="cellIs" dxfId="14" priority="5" operator="between">
      <formula>1</formula>
      <formula>5</formula>
    </cfRule>
  </conditionalFormatting>
  <conditionalFormatting sqref="D5:D18">
    <cfRule type="cellIs" dxfId="13" priority="3" operator="greaterThanOrEqual">
      <formula>10.1</formula>
    </cfRule>
    <cfRule type="cellIs" dxfId="12" priority="4" operator="between">
      <formula>5.1</formula>
      <formula>10</formula>
    </cfRule>
  </conditionalFormatting>
  <conditionalFormatting sqref="G5:G18">
    <cfRule type="cellIs" dxfId="11" priority="1" operator="between">
      <formula>1</formula>
      <formula>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topLeftCell="G10" zoomScale="130" zoomScaleNormal="130" workbookViewId="0">
      <selection activeCell="AI18" sqref="AI18"/>
    </sheetView>
  </sheetViews>
  <sheetFormatPr baseColWidth="10" defaultRowHeight="15" x14ac:dyDescent="0.25"/>
  <cols>
    <col min="1" max="1" width="12.5703125" style="1" hidden="1" customWidth="1"/>
    <col min="2" max="6" width="13.7109375" hidden="1" customWidth="1"/>
    <col min="7" max="8" width="11.5703125" style="2"/>
    <col min="9" max="9" width="12.42578125" style="2" customWidth="1"/>
    <col min="10" max="11" width="11.5703125" style="2"/>
    <col min="12" max="12" width="15.28515625" style="2" customWidth="1"/>
    <col min="13" max="16" width="11.5703125" style="2"/>
    <col min="17" max="24" width="11.42578125" style="2" hidden="1" customWidth="1"/>
    <col min="25" max="25" width="11.85546875" style="2" hidden="1" customWidth="1"/>
    <col min="26" max="34" width="11.42578125" style="2" hidden="1" customWidth="1"/>
    <col min="35" max="35" width="11.42578125" style="2" customWidth="1"/>
    <col min="36" max="36" width="17.140625" style="2" customWidth="1"/>
    <col min="37" max="16384" width="11.42578125" style="2"/>
  </cols>
  <sheetData>
    <row r="1" spans="1:30" customFormat="1" ht="37.5" hidden="1" x14ac:dyDescent="0.25">
      <c r="A1" s="39" t="s">
        <v>7</v>
      </c>
      <c r="G1" s="2"/>
      <c r="H1" s="2"/>
      <c r="I1" s="2"/>
      <c r="J1" s="2"/>
      <c r="K1" s="2"/>
      <c r="L1" s="2"/>
      <c r="M1" s="2"/>
      <c r="N1" s="2"/>
      <c r="O1" s="2"/>
      <c r="P1" s="2"/>
    </row>
    <row r="2" spans="1:30" customFormat="1" ht="21" hidden="1" x14ac:dyDescent="0.25">
      <c r="A2" s="42">
        <v>5</v>
      </c>
      <c r="B2" s="35">
        <f>J$18*A2</f>
        <v>5</v>
      </c>
      <c r="C2" s="35">
        <f>K$18*A2</f>
        <v>10</v>
      </c>
      <c r="D2" s="35">
        <f>L$18*A2</f>
        <v>15</v>
      </c>
      <c r="E2" s="35">
        <f>M$18*A2</f>
        <v>20</v>
      </c>
      <c r="F2" s="35">
        <f>N$18*A2</f>
        <v>25</v>
      </c>
      <c r="G2" s="2"/>
      <c r="H2" s="2"/>
      <c r="I2" s="2"/>
      <c r="J2" s="2"/>
      <c r="K2" s="2"/>
      <c r="L2" s="2"/>
      <c r="M2" s="2"/>
      <c r="N2" s="2"/>
      <c r="O2" s="2"/>
      <c r="P2" s="2"/>
    </row>
    <row r="3" spans="1:30" customFormat="1" ht="21" hidden="1" x14ac:dyDescent="0.25">
      <c r="A3" s="42">
        <v>4</v>
      </c>
      <c r="B3" s="35">
        <f>J$18*A3</f>
        <v>4</v>
      </c>
      <c r="C3" s="35">
        <f>K$18*A3</f>
        <v>8</v>
      </c>
      <c r="D3" s="36">
        <f>L$18*A3</f>
        <v>12</v>
      </c>
      <c r="E3" s="36">
        <f>M$18*A3</f>
        <v>16</v>
      </c>
      <c r="F3" s="36">
        <f>N$18*A3</f>
        <v>20</v>
      </c>
      <c r="G3" s="2"/>
      <c r="H3" s="2"/>
      <c r="I3" s="2"/>
      <c r="J3" s="2"/>
      <c r="K3" s="2"/>
      <c r="L3" s="2"/>
      <c r="M3" s="2"/>
      <c r="N3" s="2"/>
      <c r="O3" s="2"/>
      <c r="P3" s="2"/>
    </row>
    <row r="4" spans="1:30" customFormat="1" ht="21" hidden="1" x14ac:dyDescent="0.25">
      <c r="A4" s="42">
        <v>3</v>
      </c>
      <c r="B4" s="35">
        <f>J$18*A4</f>
        <v>3</v>
      </c>
      <c r="C4" s="36">
        <f>K$18*A4</f>
        <v>6</v>
      </c>
      <c r="D4" s="36">
        <f>L$18*A4</f>
        <v>9</v>
      </c>
      <c r="E4" s="34">
        <f>M$18*A4</f>
        <v>12</v>
      </c>
      <c r="F4" s="34">
        <f>N$18*A4</f>
        <v>15</v>
      </c>
      <c r="G4" s="2"/>
      <c r="H4" s="2"/>
      <c r="I4" s="2"/>
      <c r="J4" s="2"/>
      <c r="K4" s="2"/>
      <c r="L4" s="2"/>
      <c r="M4" s="2"/>
      <c r="N4" s="2"/>
      <c r="O4" s="2"/>
      <c r="P4" s="2"/>
    </row>
    <row r="5" spans="1:30" customFormat="1" ht="21" hidden="1" x14ac:dyDescent="0.25">
      <c r="A5" s="42">
        <v>2</v>
      </c>
      <c r="B5" s="35">
        <f>J$18*A5</f>
        <v>2</v>
      </c>
      <c r="C5" s="36">
        <f>K$18*A5</f>
        <v>4</v>
      </c>
      <c r="D5" s="34">
        <f>L$18*A5</f>
        <v>6</v>
      </c>
      <c r="E5" s="34">
        <f>M$18*A5</f>
        <v>8</v>
      </c>
      <c r="F5" s="34">
        <f>N$18*A5</f>
        <v>10</v>
      </c>
      <c r="G5" s="2"/>
      <c r="H5" s="2"/>
      <c r="I5" s="2"/>
      <c r="J5" s="2"/>
      <c r="K5" s="2"/>
      <c r="L5" s="2"/>
      <c r="M5" s="2"/>
      <c r="N5" s="2"/>
      <c r="O5" s="2"/>
      <c r="P5" s="2"/>
    </row>
    <row r="6" spans="1:30" customFormat="1" ht="21" hidden="1" x14ac:dyDescent="0.25">
      <c r="A6" s="42">
        <v>1</v>
      </c>
      <c r="B6" s="35">
        <f>J$18*A6</f>
        <v>1</v>
      </c>
      <c r="C6" s="36">
        <f>K$18*A6</f>
        <v>2</v>
      </c>
      <c r="D6" s="34">
        <f>L$18*A6</f>
        <v>3</v>
      </c>
      <c r="E6" s="34">
        <f>M$18*A6</f>
        <v>4</v>
      </c>
      <c r="F6" s="34">
        <f>N$18*A6</f>
        <v>5</v>
      </c>
      <c r="G6" s="2"/>
      <c r="H6" s="2"/>
      <c r="I6" s="2"/>
      <c r="J6" s="2"/>
      <c r="K6" s="2"/>
      <c r="L6" s="2"/>
      <c r="M6" s="2"/>
      <c r="N6" s="2"/>
      <c r="O6" s="2"/>
      <c r="P6" s="2"/>
    </row>
    <row r="7" spans="1:30" customFormat="1" ht="18.75" hidden="1" x14ac:dyDescent="0.25">
      <c r="A7" s="1"/>
      <c r="B7" s="41">
        <v>1</v>
      </c>
      <c r="C7" s="41">
        <v>2</v>
      </c>
      <c r="D7" s="41">
        <v>3</v>
      </c>
      <c r="E7" s="41">
        <v>4</v>
      </c>
      <c r="F7" s="41">
        <v>5</v>
      </c>
      <c r="G7" s="2"/>
      <c r="H7" s="2"/>
      <c r="I7" s="2"/>
      <c r="J7" s="2"/>
      <c r="K7" s="2"/>
      <c r="L7" s="2"/>
      <c r="M7" s="2"/>
      <c r="N7" s="2"/>
      <c r="O7" s="2"/>
      <c r="P7" s="2"/>
    </row>
    <row r="8" spans="1:30" customFormat="1" ht="18.75" hidden="1" x14ac:dyDescent="0.3">
      <c r="A8" s="1"/>
      <c r="B8" s="40" t="s">
        <v>8</v>
      </c>
      <c r="C8" s="33"/>
      <c r="D8" s="33"/>
      <c r="E8" s="33"/>
      <c r="F8" s="33"/>
      <c r="G8" s="2"/>
      <c r="H8" s="2"/>
      <c r="I8" s="2"/>
      <c r="J8" s="2"/>
      <c r="K8" s="2"/>
      <c r="L8" s="2"/>
      <c r="M8" s="2"/>
      <c r="N8" s="2"/>
      <c r="O8" s="2"/>
      <c r="P8" s="2"/>
    </row>
    <row r="9" spans="1:30" customFormat="1" hidden="1" x14ac:dyDescent="0.25">
      <c r="A9" s="1"/>
      <c r="G9" s="2"/>
      <c r="H9" s="2"/>
      <c r="I9" s="2"/>
      <c r="J9" s="2"/>
      <c r="K9" s="2"/>
      <c r="L9" s="2"/>
      <c r="M9" s="2"/>
      <c r="N9" s="2"/>
      <c r="O9" s="2"/>
      <c r="P9" s="2"/>
    </row>
    <row r="10" spans="1:30" x14ac:dyDescent="0.25">
      <c r="A10" s="46"/>
      <c r="B10" s="2" t="s">
        <v>89</v>
      </c>
      <c r="C10" s="2"/>
      <c r="D10" s="2"/>
      <c r="E10" s="2"/>
      <c r="F10" s="2"/>
    </row>
    <row r="11" spans="1:30" ht="15.75" thickBot="1" x14ac:dyDescent="0.3">
      <c r="A11" s="46"/>
      <c r="B11" s="2"/>
      <c r="C11" s="2"/>
      <c r="D11" s="2"/>
      <c r="E11" s="2"/>
      <c r="F11" s="2"/>
    </row>
    <row r="12" spans="1:30" ht="24.75" thickBot="1" x14ac:dyDescent="0.3">
      <c r="A12" s="107" t="s">
        <v>7</v>
      </c>
      <c r="B12" s="2"/>
      <c r="C12" s="2"/>
      <c r="D12" s="2"/>
      <c r="E12" s="2"/>
      <c r="F12" s="2"/>
      <c r="I12" s="107" t="s">
        <v>7</v>
      </c>
      <c r="J12" s="171" t="s">
        <v>169</v>
      </c>
      <c r="K12" s="171"/>
      <c r="L12" s="171"/>
      <c r="M12" s="171"/>
      <c r="N12" s="171"/>
      <c r="U12" s="2" t="s">
        <v>88</v>
      </c>
      <c r="V12" s="2" t="s">
        <v>7</v>
      </c>
      <c r="W12" s="2" t="s">
        <v>8</v>
      </c>
      <c r="X12" s="102" t="s">
        <v>30</v>
      </c>
      <c r="Z12" s="2" t="s">
        <v>7</v>
      </c>
      <c r="AA12" s="2" t="s">
        <v>8</v>
      </c>
      <c r="AB12" s="2" t="s">
        <v>112</v>
      </c>
      <c r="AC12" s="2" t="s">
        <v>166</v>
      </c>
    </row>
    <row r="13" spans="1:30" ht="30" customHeight="1" thickBot="1" x14ac:dyDescent="0.3">
      <c r="A13" s="42">
        <v>5</v>
      </c>
      <c r="B13" s="35"/>
      <c r="C13" s="36"/>
      <c r="D13" s="34"/>
      <c r="E13" s="34"/>
      <c r="F13" s="34"/>
      <c r="I13" s="42">
        <v>5</v>
      </c>
      <c r="J13" s="98">
        <f>J$18*I13</f>
        <v>5</v>
      </c>
      <c r="K13" s="99">
        <f>K$18*I13</f>
        <v>10</v>
      </c>
      <c r="L13" s="98">
        <f>L$18*I13</f>
        <v>15</v>
      </c>
      <c r="M13" s="98">
        <f>M$18*I13</f>
        <v>20</v>
      </c>
      <c r="N13" s="98">
        <f>N$18*I13</f>
        <v>25</v>
      </c>
      <c r="Q13" s="47">
        <v>5</v>
      </c>
      <c r="S13" s="2">
        <f>COUNTIF($X$13:$X$26,Q13)</f>
        <v>1</v>
      </c>
      <c r="T13" s="2">
        <f>V13*W13</f>
        <v>15</v>
      </c>
      <c r="U13" s="2" t="s">
        <v>38</v>
      </c>
      <c r="V13" s="75">
        <v>3</v>
      </c>
      <c r="W13" s="75">
        <v>5</v>
      </c>
      <c r="X13" s="103">
        <f>'Matriz de Evalulación de Riesgo'!K13</f>
        <v>5</v>
      </c>
      <c r="Y13" s="2">
        <f>COUNTIFS($X$13:$X$25,X13)</f>
        <v>1</v>
      </c>
      <c r="Z13" s="2">
        <v>1</v>
      </c>
      <c r="AA13" s="2">
        <v>1</v>
      </c>
      <c r="AB13" s="2" t="str">
        <f>IF(COUNTIFS($V$13:$V$25,Z13,$W$13:$W$25,AA13)=0," ",COUNTIFS($V$13:$V$25,Z13,$W$13:$W$25,AA13))</f>
        <v xml:space="preserve"> </v>
      </c>
      <c r="AD13" s="2">
        <v>1</v>
      </c>
    </row>
    <row r="14" spans="1:30" ht="30" customHeight="1" thickBot="1" x14ac:dyDescent="0.3">
      <c r="A14" s="42">
        <v>4</v>
      </c>
      <c r="B14" s="35"/>
      <c r="C14" s="36"/>
      <c r="D14" s="34"/>
      <c r="E14" s="34"/>
      <c r="F14" s="34"/>
      <c r="I14" s="42">
        <v>4</v>
      </c>
      <c r="J14" s="98">
        <f>J$18*I14</f>
        <v>4</v>
      </c>
      <c r="K14" s="99">
        <f>K$18*I14</f>
        <v>8</v>
      </c>
      <c r="L14" s="100">
        <f>L$18*I14</f>
        <v>12</v>
      </c>
      <c r="M14" s="100">
        <f>M$18*I14</f>
        <v>16</v>
      </c>
      <c r="N14" s="100">
        <f>N$18*I14</f>
        <v>20</v>
      </c>
      <c r="Q14" s="47">
        <v>5.333333333333333</v>
      </c>
      <c r="S14" s="2">
        <f t="shared" ref="S14:S21" si="0">COUNTIF($X$13:$X$26,Q14)</f>
        <v>3</v>
      </c>
      <c r="T14" s="2">
        <f t="shared" ref="T14:T26" si="1">V14*W14</f>
        <v>16</v>
      </c>
      <c r="U14" s="2" t="s">
        <v>39</v>
      </c>
      <c r="V14" s="75">
        <v>4</v>
      </c>
      <c r="W14" s="75">
        <v>4</v>
      </c>
      <c r="X14" s="103">
        <f>'Matriz de Evalulación de Riesgo'!K14</f>
        <v>5.333333333333333</v>
      </c>
      <c r="Y14" s="2">
        <f>COUNTIFS($X$13:$X$25,X14)</f>
        <v>3</v>
      </c>
      <c r="Z14" s="2">
        <v>2</v>
      </c>
      <c r="AA14" s="2">
        <v>1</v>
      </c>
      <c r="AB14" s="2" t="str">
        <f t="shared" ref="AB14:AB37" si="2">IF(COUNTIFS($V$13:$V$25,Z14,$W$13:$W$25,AA14)=0," ",COUNTIFS($V$13:$V$25,Z14,$W$13:$W$25,AA14))</f>
        <v xml:space="preserve"> </v>
      </c>
      <c r="AD14" s="2">
        <v>2</v>
      </c>
    </row>
    <row r="15" spans="1:30" ht="30" customHeight="1" thickBot="1" x14ac:dyDescent="0.3">
      <c r="A15" s="42">
        <v>3</v>
      </c>
      <c r="B15" s="35"/>
      <c r="C15" s="36"/>
      <c r="D15" s="36"/>
      <c r="E15" s="34"/>
      <c r="F15" s="34"/>
      <c r="I15" s="42">
        <v>3</v>
      </c>
      <c r="J15" s="98">
        <f>J$18*I15</f>
        <v>3</v>
      </c>
      <c r="K15" s="99">
        <f>K$18*I15</f>
        <v>6</v>
      </c>
      <c r="L15" s="99">
        <f>L$18*I15</f>
        <v>9</v>
      </c>
      <c r="M15" s="101">
        <f>M$18*I15</f>
        <v>12</v>
      </c>
      <c r="N15" s="101">
        <f>N$18*I15</f>
        <v>15</v>
      </c>
      <c r="Q15" s="47">
        <v>8.3333333333333339</v>
      </c>
      <c r="S15" s="2">
        <f t="shared" si="0"/>
        <v>3</v>
      </c>
      <c r="T15" s="2">
        <f t="shared" si="1"/>
        <v>25</v>
      </c>
      <c r="U15" s="2" t="s">
        <v>45</v>
      </c>
      <c r="V15" s="85">
        <v>5</v>
      </c>
      <c r="W15" s="85">
        <v>5</v>
      </c>
      <c r="X15" s="104">
        <f>'Matriz de Evalulación de Riesgo'!K15</f>
        <v>8.3333333333333339</v>
      </c>
      <c r="Y15" s="2">
        <f t="shared" ref="Y15:Y26" si="3">COUNTIFS($X$13:$X$25,X15)</f>
        <v>2</v>
      </c>
      <c r="Z15" s="2">
        <v>3</v>
      </c>
      <c r="AA15" s="2">
        <v>1</v>
      </c>
      <c r="AB15" s="2" t="str">
        <f t="shared" si="2"/>
        <v xml:space="preserve"> </v>
      </c>
      <c r="AD15" s="2">
        <v>3</v>
      </c>
    </row>
    <row r="16" spans="1:30" ht="30" customHeight="1" thickBot="1" x14ac:dyDescent="0.3">
      <c r="A16" s="42">
        <v>2</v>
      </c>
      <c r="B16" s="35"/>
      <c r="C16" s="35"/>
      <c r="D16" s="36"/>
      <c r="E16" s="36"/>
      <c r="F16" s="36"/>
      <c r="I16" s="42">
        <v>2</v>
      </c>
      <c r="J16" s="98">
        <f>J$18*I16</f>
        <v>2</v>
      </c>
      <c r="K16" s="100">
        <f>K$18*I16</f>
        <v>4</v>
      </c>
      <c r="L16" s="99">
        <f>L$18*I16</f>
        <v>6</v>
      </c>
      <c r="M16" s="99">
        <f>M$18*I16</f>
        <v>8</v>
      </c>
      <c r="N16" s="99">
        <f>N$18*I16</f>
        <v>10</v>
      </c>
      <c r="Q16" s="47">
        <v>7.5</v>
      </c>
      <c r="S16" s="2">
        <f t="shared" si="0"/>
        <v>1</v>
      </c>
      <c r="T16" s="2">
        <f t="shared" si="1"/>
        <v>16</v>
      </c>
      <c r="U16" s="2" t="s">
        <v>46</v>
      </c>
      <c r="V16" s="85">
        <v>4</v>
      </c>
      <c r="W16" s="85">
        <v>4</v>
      </c>
      <c r="X16" s="104">
        <f>'Matriz de Evalulación de Riesgo'!K16</f>
        <v>5.333333333333333</v>
      </c>
      <c r="Y16" s="2">
        <f t="shared" si="3"/>
        <v>3</v>
      </c>
      <c r="Z16" s="2">
        <v>4</v>
      </c>
      <c r="AA16" s="2">
        <v>1</v>
      </c>
      <c r="AB16" s="2" t="str">
        <f t="shared" si="2"/>
        <v xml:space="preserve"> </v>
      </c>
      <c r="AD16" s="2">
        <v>4</v>
      </c>
    </row>
    <row r="17" spans="1:30" ht="30" customHeight="1" thickBot="1" x14ac:dyDescent="0.3">
      <c r="A17" s="42">
        <v>1</v>
      </c>
      <c r="B17" s="35"/>
      <c r="C17" s="35"/>
      <c r="D17" s="35"/>
      <c r="E17" s="35"/>
      <c r="F17" s="35"/>
      <c r="I17" s="42">
        <v>1</v>
      </c>
      <c r="J17" s="98">
        <f>J$18*I17</f>
        <v>1</v>
      </c>
      <c r="K17" s="100">
        <f>K$18*I17</f>
        <v>2</v>
      </c>
      <c r="L17" s="101">
        <f>L$18*I17</f>
        <v>3</v>
      </c>
      <c r="M17" s="101">
        <f>M$18*I17</f>
        <v>4</v>
      </c>
      <c r="N17" s="101">
        <f>N$18*I17</f>
        <v>5</v>
      </c>
      <c r="Q17" s="47">
        <v>4</v>
      </c>
      <c r="S17" s="2">
        <f t="shared" si="0"/>
        <v>1</v>
      </c>
      <c r="T17" s="2">
        <f t="shared" si="1"/>
        <v>15</v>
      </c>
      <c r="U17" s="2" t="s">
        <v>40</v>
      </c>
      <c r="V17" s="75">
        <v>3</v>
      </c>
      <c r="W17" s="75">
        <v>5</v>
      </c>
      <c r="X17" s="103">
        <f>'Matriz de Evalulación de Riesgo'!K17</f>
        <v>8.3333333333333339</v>
      </c>
      <c r="Y17" s="2">
        <f t="shared" si="3"/>
        <v>2</v>
      </c>
      <c r="Z17" s="2">
        <v>5</v>
      </c>
      <c r="AA17" s="2">
        <v>1</v>
      </c>
      <c r="AB17" s="2" t="str">
        <f t="shared" si="2"/>
        <v xml:space="preserve"> </v>
      </c>
      <c r="AD17" s="2">
        <v>5</v>
      </c>
    </row>
    <row r="18" spans="1:30" ht="19.5" thickBot="1" x14ac:dyDescent="0.3">
      <c r="B18" s="41">
        <v>1</v>
      </c>
      <c r="C18" s="41">
        <v>2</v>
      </c>
      <c r="D18" s="41">
        <v>3</v>
      </c>
      <c r="E18" s="41">
        <v>4</v>
      </c>
      <c r="F18" s="41">
        <v>5</v>
      </c>
      <c r="I18" s="1"/>
      <c r="J18" s="41">
        <v>1</v>
      </c>
      <c r="K18" s="41">
        <v>2</v>
      </c>
      <c r="L18" s="41">
        <v>3</v>
      </c>
      <c r="M18" s="41">
        <v>4</v>
      </c>
      <c r="N18" s="41">
        <v>5</v>
      </c>
      <c r="Q18" s="47">
        <v>8</v>
      </c>
      <c r="S18" s="2">
        <f t="shared" si="0"/>
        <v>2</v>
      </c>
      <c r="T18" s="2">
        <f t="shared" si="1"/>
        <v>12</v>
      </c>
      <c r="U18" s="2" t="s">
        <v>41</v>
      </c>
      <c r="V18" s="75">
        <v>3</v>
      </c>
      <c r="W18" s="75">
        <v>4</v>
      </c>
      <c r="X18" s="103">
        <f>'Matriz de Evalulación de Riesgo'!K18</f>
        <v>4</v>
      </c>
      <c r="Y18" s="2">
        <f t="shared" si="3"/>
        <v>1</v>
      </c>
      <c r="Z18" s="2">
        <v>1</v>
      </c>
      <c r="AA18" s="2">
        <v>2</v>
      </c>
      <c r="AB18" s="2" t="str">
        <f t="shared" si="2"/>
        <v xml:space="preserve"> </v>
      </c>
      <c r="AD18" s="2">
        <v>6</v>
      </c>
    </row>
    <row r="19" spans="1:30" ht="24.75" customHeight="1" thickBot="1" x14ac:dyDescent="0.35">
      <c r="B19" s="40" t="s">
        <v>8</v>
      </c>
      <c r="C19" s="33"/>
      <c r="D19" s="33"/>
      <c r="E19" s="33"/>
      <c r="F19" s="33"/>
      <c r="I19" s="1"/>
      <c r="J19" s="108" t="s">
        <v>8</v>
      </c>
      <c r="K19" s="33"/>
      <c r="L19" s="33"/>
      <c r="M19" s="33"/>
      <c r="N19" s="33"/>
      <c r="Q19" s="47">
        <v>6.666666666666667</v>
      </c>
      <c r="S19" s="2">
        <f t="shared" si="0"/>
        <v>1</v>
      </c>
      <c r="T19" s="2">
        <f t="shared" si="1"/>
        <v>15</v>
      </c>
      <c r="U19" s="2" t="s">
        <v>42</v>
      </c>
      <c r="V19" s="75">
        <v>3</v>
      </c>
      <c r="W19" s="75">
        <v>5</v>
      </c>
      <c r="X19" s="103">
        <f>'Matriz de Evalulación de Riesgo'!K19</f>
        <v>7.5</v>
      </c>
      <c r="Y19" s="2">
        <f t="shared" si="3"/>
        <v>1</v>
      </c>
      <c r="Z19" s="2">
        <v>2</v>
      </c>
      <c r="AA19" s="2">
        <v>2</v>
      </c>
      <c r="AB19" s="2" t="str">
        <f t="shared" si="2"/>
        <v xml:space="preserve"> </v>
      </c>
      <c r="AD19" s="2">
        <v>7</v>
      </c>
    </row>
    <row r="20" spans="1:30" ht="16.5" thickBot="1" x14ac:dyDescent="0.3">
      <c r="A20" s="46"/>
      <c r="B20" s="2"/>
      <c r="C20" s="2"/>
      <c r="D20" s="2"/>
      <c r="E20" s="2"/>
      <c r="F20" s="2"/>
      <c r="Q20" s="47">
        <v>3.3333333333333335</v>
      </c>
      <c r="S20" s="2">
        <f t="shared" si="0"/>
        <v>1</v>
      </c>
      <c r="T20" s="2">
        <f t="shared" si="1"/>
        <v>16</v>
      </c>
      <c r="U20" s="2" t="s">
        <v>43</v>
      </c>
      <c r="V20" s="85">
        <v>4</v>
      </c>
      <c r="W20" s="85">
        <v>4</v>
      </c>
      <c r="X20" s="105">
        <f>'Matriz de Evalulación de Riesgo'!K20</f>
        <v>8</v>
      </c>
      <c r="Y20" s="2">
        <f t="shared" si="3"/>
        <v>2</v>
      </c>
      <c r="Z20" s="2">
        <v>3</v>
      </c>
      <c r="AA20" s="2">
        <v>2</v>
      </c>
      <c r="AB20" s="2" t="str">
        <f t="shared" si="2"/>
        <v xml:space="preserve"> </v>
      </c>
      <c r="AD20" s="2">
        <v>8</v>
      </c>
    </row>
    <row r="21" spans="1:30" ht="15.75" x14ac:dyDescent="0.25">
      <c r="A21" s="46"/>
      <c r="B21" s="2"/>
      <c r="C21" s="2"/>
      <c r="D21" s="2"/>
      <c r="E21" s="2"/>
      <c r="F21" s="2"/>
      <c r="Q21" s="47">
        <v>12.5</v>
      </c>
      <c r="S21" s="2">
        <f t="shared" si="0"/>
        <v>1</v>
      </c>
      <c r="T21" s="2">
        <f t="shared" si="1"/>
        <v>16</v>
      </c>
      <c r="U21" s="2" t="s">
        <v>44</v>
      </c>
      <c r="V21" s="85">
        <v>4</v>
      </c>
      <c r="W21" s="85">
        <v>4</v>
      </c>
      <c r="X21" s="104">
        <f>'Matriz de Evalulación de Riesgo'!K21</f>
        <v>5.333333333333333</v>
      </c>
      <c r="Y21" s="2">
        <f t="shared" si="3"/>
        <v>3</v>
      </c>
      <c r="Z21" s="2">
        <v>4</v>
      </c>
      <c r="AA21" s="2">
        <v>2</v>
      </c>
      <c r="AB21" s="2" t="str">
        <f t="shared" si="2"/>
        <v xml:space="preserve"> </v>
      </c>
      <c r="AD21" s="2">
        <v>9</v>
      </c>
    </row>
    <row r="22" spans="1:30" ht="15.75" hidden="1" x14ac:dyDescent="0.25">
      <c r="A22" s="46"/>
      <c r="B22" s="2"/>
      <c r="C22" s="2"/>
      <c r="D22" s="2"/>
      <c r="E22" s="2"/>
      <c r="F22" s="2"/>
      <c r="T22" s="2">
        <f t="shared" si="1"/>
        <v>20</v>
      </c>
      <c r="U22" s="2" t="s">
        <v>48</v>
      </c>
      <c r="V22" s="87">
        <v>4</v>
      </c>
      <c r="W22" s="87">
        <v>5</v>
      </c>
      <c r="X22" s="106">
        <f>'Matriz de Evalulación de Riesgo'!K22</f>
        <v>6.666666666666667</v>
      </c>
      <c r="Y22" s="2">
        <f t="shared" si="3"/>
        <v>1</v>
      </c>
      <c r="Z22" s="2">
        <v>5</v>
      </c>
      <c r="AA22" s="2">
        <v>2</v>
      </c>
      <c r="AB22" s="2" t="str">
        <f t="shared" si="2"/>
        <v xml:space="preserve"> </v>
      </c>
    </row>
    <row r="23" spans="1:30" ht="15.75" hidden="1" x14ac:dyDescent="0.25">
      <c r="A23" s="46"/>
      <c r="B23" s="2"/>
      <c r="C23" s="2"/>
      <c r="D23" s="2"/>
      <c r="E23" s="2"/>
      <c r="F23" s="2"/>
      <c r="T23" s="2">
        <f t="shared" si="1"/>
        <v>16</v>
      </c>
      <c r="U23" s="2" t="s">
        <v>47</v>
      </c>
      <c r="V23" s="75">
        <v>4</v>
      </c>
      <c r="W23" s="75">
        <v>4</v>
      </c>
      <c r="X23" s="103">
        <f>'Matriz de Evalulación de Riesgo'!K23</f>
        <v>8</v>
      </c>
      <c r="Y23" s="2">
        <f t="shared" si="3"/>
        <v>2</v>
      </c>
      <c r="Z23" s="2">
        <v>1</v>
      </c>
      <c r="AA23" s="2">
        <v>3</v>
      </c>
      <c r="AB23" s="2" t="str">
        <f t="shared" si="2"/>
        <v xml:space="preserve"> </v>
      </c>
    </row>
    <row r="24" spans="1:30" ht="15.75" hidden="1" x14ac:dyDescent="0.25">
      <c r="A24" s="154" t="s">
        <v>174</v>
      </c>
      <c r="B24" s="2"/>
      <c r="C24" s="2"/>
      <c r="D24" s="2"/>
      <c r="E24" s="2"/>
      <c r="F24" s="2"/>
      <c r="T24" s="2">
        <f t="shared" si="1"/>
        <v>10</v>
      </c>
      <c r="U24" s="2" t="s">
        <v>49</v>
      </c>
      <c r="V24" s="75">
        <v>2</v>
      </c>
      <c r="W24" s="75">
        <v>5</v>
      </c>
      <c r="X24" s="103">
        <f>'Matriz de Evalulación de Riesgo'!K24</f>
        <v>3.3333333333333335</v>
      </c>
      <c r="Y24" s="2">
        <f t="shared" si="3"/>
        <v>1</v>
      </c>
      <c r="Z24" s="2">
        <v>2</v>
      </c>
      <c r="AA24" s="2">
        <v>3</v>
      </c>
      <c r="AB24" s="2" t="str">
        <f t="shared" si="2"/>
        <v xml:space="preserve"> </v>
      </c>
    </row>
    <row r="25" spans="1:30" ht="15.75" hidden="1" x14ac:dyDescent="0.25">
      <c r="A25" s="107" t="s">
        <v>7</v>
      </c>
      <c r="B25" s="2"/>
      <c r="C25" s="2"/>
      <c r="D25" s="2"/>
      <c r="E25" s="2"/>
      <c r="F25" s="2"/>
      <c r="T25" s="2">
        <f t="shared" si="1"/>
        <v>25</v>
      </c>
      <c r="U25" s="2" t="s">
        <v>50</v>
      </c>
      <c r="V25" s="75">
        <v>5</v>
      </c>
      <c r="W25" s="75">
        <v>5</v>
      </c>
      <c r="X25" s="103">
        <f>'Matriz de Evalulación de Riesgo'!K25</f>
        <v>12.5</v>
      </c>
      <c r="Y25" s="2">
        <f t="shared" si="3"/>
        <v>1</v>
      </c>
      <c r="Z25" s="2">
        <v>3</v>
      </c>
      <c r="AA25" s="2">
        <v>3</v>
      </c>
      <c r="AB25" s="2" t="str">
        <f t="shared" si="2"/>
        <v xml:space="preserve"> </v>
      </c>
    </row>
    <row r="26" spans="1:30" ht="21" hidden="1" x14ac:dyDescent="0.25">
      <c r="A26" s="42">
        <v>5</v>
      </c>
      <c r="B26" s="48" t="str">
        <f t="shared" ref="B26:F30" si="4">IF(COUNTIFS($V$13:$V$26,$A26,$W$13:$W$26,B$31)=0," ",COUNTIFS($V$13:$V$26,$A26,$W$13:$W$26,B$31))</f>
        <v xml:space="preserve"> </v>
      </c>
      <c r="C26" s="49" t="str">
        <f t="shared" si="4"/>
        <v xml:space="preserve"> </v>
      </c>
      <c r="D26" s="50" t="str">
        <f t="shared" si="4"/>
        <v xml:space="preserve"> </v>
      </c>
      <c r="E26" s="50" t="str">
        <f t="shared" si="4"/>
        <v xml:space="preserve"> </v>
      </c>
      <c r="F26" s="50">
        <f>IF(COUNTIFS($V$13:$V$26,$A26,$W$13:$W$26,F$31)=0," ",COUNTIFS($V$13:$V$26,$A26,$W$13:$W$26,F$31))</f>
        <v>3</v>
      </c>
      <c r="T26" s="2">
        <f t="shared" si="1"/>
        <v>25</v>
      </c>
      <c r="U26" s="2" t="s">
        <v>160</v>
      </c>
      <c r="V26" s="86">
        <v>5</v>
      </c>
      <c r="W26" s="86">
        <v>5</v>
      </c>
      <c r="X26" s="104">
        <f>'Matriz de Evalulación de Riesgo'!K26</f>
        <v>8.3333333333333339</v>
      </c>
      <c r="Y26" s="2">
        <f t="shared" si="3"/>
        <v>2</v>
      </c>
      <c r="Z26" s="2">
        <v>4</v>
      </c>
      <c r="AA26" s="2">
        <v>3</v>
      </c>
      <c r="AB26" s="2" t="str">
        <f t="shared" si="2"/>
        <v xml:space="preserve"> </v>
      </c>
    </row>
    <row r="27" spans="1:30" ht="21" hidden="1" x14ac:dyDescent="0.25">
      <c r="A27" s="42">
        <v>4</v>
      </c>
      <c r="B27" s="48" t="str">
        <f t="shared" si="4"/>
        <v xml:space="preserve"> </v>
      </c>
      <c r="C27" s="49" t="str">
        <f t="shared" si="4"/>
        <v xml:space="preserve"> </v>
      </c>
      <c r="D27" s="50" t="str">
        <f t="shared" si="4"/>
        <v xml:space="preserve"> </v>
      </c>
      <c r="E27" s="50">
        <f t="shared" si="4"/>
        <v>5</v>
      </c>
      <c r="F27" s="50">
        <f t="shared" si="4"/>
        <v>1</v>
      </c>
      <c r="V27" s="87"/>
      <c r="W27" s="87"/>
      <c r="Y27" s="2" t="e">
        <f>IF(COUNTIFS(#REF!,#REF!,#REF!,#REF!)=0," ",COUNTIFS(#REF!,#REF!,#REF!,#REF!))</f>
        <v>#REF!</v>
      </c>
      <c r="Z27" s="2">
        <v>5</v>
      </c>
      <c r="AA27" s="2">
        <v>3</v>
      </c>
      <c r="AB27" s="2" t="str">
        <f t="shared" si="2"/>
        <v xml:space="preserve"> </v>
      </c>
    </row>
    <row r="28" spans="1:30" ht="21" hidden="1" x14ac:dyDescent="0.25">
      <c r="A28" s="42">
        <v>3</v>
      </c>
      <c r="B28" s="48" t="str">
        <f t="shared" si="4"/>
        <v xml:space="preserve"> </v>
      </c>
      <c r="C28" s="49" t="str">
        <f t="shared" si="4"/>
        <v xml:space="preserve"> </v>
      </c>
      <c r="D28" s="49" t="str">
        <f t="shared" si="4"/>
        <v xml:space="preserve"> </v>
      </c>
      <c r="E28" s="50">
        <f t="shared" si="4"/>
        <v>1</v>
      </c>
      <c r="F28" s="50">
        <f t="shared" si="4"/>
        <v>3</v>
      </c>
      <c r="Y28" s="2" t="e">
        <f>IF(COUNTIFS(#REF!,#REF!,#REF!,#REF!)=0," ",COUNTIFS(#REF!,#REF!,#REF!,#REF!))</f>
        <v>#REF!</v>
      </c>
      <c r="Z28" s="2">
        <v>1</v>
      </c>
      <c r="AA28" s="2">
        <v>4</v>
      </c>
      <c r="AB28" s="2" t="str">
        <f t="shared" si="2"/>
        <v xml:space="preserve"> </v>
      </c>
    </row>
    <row r="29" spans="1:30" ht="21" hidden="1" x14ac:dyDescent="0.25">
      <c r="A29" s="42">
        <v>2</v>
      </c>
      <c r="B29" s="48" t="str">
        <f t="shared" si="4"/>
        <v xml:space="preserve"> </v>
      </c>
      <c r="C29" s="48" t="str">
        <f t="shared" si="4"/>
        <v xml:space="preserve"> </v>
      </c>
      <c r="D29" s="49" t="str">
        <f t="shared" si="4"/>
        <v xml:space="preserve"> </v>
      </c>
      <c r="E29" s="49" t="str">
        <f t="shared" si="4"/>
        <v xml:space="preserve"> </v>
      </c>
      <c r="F29" s="49">
        <f t="shared" si="4"/>
        <v>1</v>
      </c>
      <c r="Y29" s="2" t="e">
        <f>IF(COUNTIFS(#REF!,#REF!,#REF!,#REF!)=0," ",COUNTIFS(#REF!,#REF!,#REF!,#REF!))</f>
        <v>#REF!</v>
      </c>
      <c r="Z29" s="2">
        <v>2</v>
      </c>
      <c r="AA29" s="2">
        <v>4</v>
      </c>
      <c r="AB29" s="2" t="str">
        <f t="shared" si="2"/>
        <v xml:space="preserve"> </v>
      </c>
    </row>
    <row r="30" spans="1:30" ht="21" hidden="1" x14ac:dyDescent="0.25">
      <c r="A30" s="42">
        <v>1</v>
      </c>
      <c r="B30" s="48" t="str">
        <f t="shared" si="4"/>
        <v xml:space="preserve"> </v>
      </c>
      <c r="C30" s="48" t="str">
        <f t="shared" si="4"/>
        <v xml:space="preserve"> </v>
      </c>
      <c r="D30" s="48" t="str">
        <f t="shared" si="4"/>
        <v xml:space="preserve"> </v>
      </c>
      <c r="E30" s="48" t="str">
        <f t="shared" si="4"/>
        <v xml:space="preserve"> </v>
      </c>
      <c r="F30" s="48" t="str">
        <f t="shared" si="4"/>
        <v xml:space="preserve"> </v>
      </c>
      <c r="Y30" s="2" t="e">
        <f>IF(COUNTIFS(#REF!,#REF!,#REF!,#REF!)=0," ",COUNTIFS(#REF!,#REF!,#REF!,#REF!))</f>
        <v>#REF!</v>
      </c>
      <c r="Z30" s="2">
        <v>3</v>
      </c>
      <c r="AA30" s="2">
        <v>4</v>
      </c>
      <c r="AB30" s="2">
        <f t="shared" si="2"/>
        <v>1</v>
      </c>
    </row>
    <row r="31" spans="1:30" ht="18.75" hidden="1" x14ac:dyDescent="0.25">
      <c r="B31" s="41">
        <v>1</v>
      </c>
      <c r="C31" s="41">
        <v>2</v>
      </c>
      <c r="D31" s="41">
        <v>3</v>
      </c>
      <c r="E31" s="41">
        <v>4</v>
      </c>
      <c r="F31" s="41">
        <v>5</v>
      </c>
      <c r="Y31" s="2" t="e">
        <f>IF(COUNTIFS(#REF!,#REF!,#REF!,#REF!)=0," ",COUNTIFS(#REF!,#REF!,#REF!,#REF!))</f>
        <v>#REF!</v>
      </c>
      <c r="Z31" s="2">
        <v>4</v>
      </c>
      <c r="AA31" s="2">
        <v>4</v>
      </c>
      <c r="AB31" s="2">
        <f t="shared" si="2"/>
        <v>5</v>
      </c>
    </row>
    <row r="32" spans="1:30" ht="15.75" hidden="1" x14ac:dyDescent="0.25">
      <c r="B32" s="108" t="s">
        <v>8</v>
      </c>
      <c r="C32" s="33"/>
      <c r="D32" s="33"/>
      <c r="E32" s="33"/>
      <c r="F32" s="33"/>
      <c r="V32" s="168"/>
      <c r="W32" s="168"/>
      <c r="Y32" s="2" t="e">
        <f>IF(COUNTIFS(#REF!,#REF!,#REF!,#REF!)=0," ",COUNTIFS(#REF!,#REF!,#REF!,#REF!))</f>
        <v>#REF!</v>
      </c>
      <c r="Z32" s="2">
        <v>5</v>
      </c>
      <c r="AA32" s="2">
        <v>4</v>
      </c>
      <c r="AB32" s="2" t="str">
        <f t="shared" si="2"/>
        <v xml:space="preserve"> </v>
      </c>
    </row>
    <row r="33" spans="1:28" ht="15" hidden="1" customHeight="1" x14ac:dyDescent="0.25">
      <c r="A33" s="46"/>
      <c r="B33" s="2"/>
      <c r="C33" s="2"/>
      <c r="D33" s="2"/>
      <c r="E33" s="2"/>
      <c r="F33" s="2"/>
      <c r="V33" s="169"/>
      <c r="W33" s="169"/>
      <c r="Y33" s="2" t="e">
        <f>IF(COUNTIFS(#REF!,#REF!,#REF!,#REF!)=0," ",COUNTIFS(#REF!,#REF!,#REF!,#REF!))</f>
        <v>#REF!</v>
      </c>
      <c r="Z33" s="2">
        <v>1</v>
      </c>
      <c r="AA33" s="2">
        <v>5</v>
      </c>
      <c r="AB33" s="2" t="str">
        <f t="shared" si="2"/>
        <v xml:space="preserve"> </v>
      </c>
    </row>
    <row r="34" spans="1:28" hidden="1" x14ac:dyDescent="0.25">
      <c r="A34" s="46"/>
      <c r="B34" s="5"/>
      <c r="C34" s="5"/>
      <c r="D34" s="5"/>
      <c r="E34" s="5"/>
      <c r="F34" s="5"/>
      <c r="V34" s="169"/>
      <c r="W34" s="169"/>
      <c r="Z34" s="2">
        <v>2</v>
      </c>
      <c r="AA34" s="2">
        <v>5</v>
      </c>
      <c r="AB34" s="2">
        <f t="shared" si="2"/>
        <v>1</v>
      </c>
    </row>
    <row r="35" spans="1:28" ht="18.75" hidden="1" x14ac:dyDescent="0.3">
      <c r="A35" s="46"/>
      <c r="B35" s="5"/>
      <c r="C35" s="5"/>
      <c r="D35" s="5"/>
      <c r="E35" s="5"/>
      <c r="F35" s="5"/>
      <c r="K35" s="172" t="s">
        <v>172</v>
      </c>
      <c r="L35" s="172"/>
      <c r="V35" s="169"/>
      <c r="W35" s="169"/>
      <c r="Z35" s="2">
        <v>3</v>
      </c>
      <c r="AA35" s="2">
        <v>5</v>
      </c>
      <c r="AB35" s="2">
        <f t="shared" si="2"/>
        <v>3</v>
      </c>
    </row>
    <row r="36" spans="1:28" hidden="1" x14ac:dyDescent="0.25">
      <c r="A36" s="46"/>
      <c r="B36" s="5"/>
      <c r="C36" s="5"/>
      <c r="D36" s="5"/>
      <c r="E36" s="5"/>
      <c r="F36" s="5"/>
      <c r="K36" s="147" t="s">
        <v>26</v>
      </c>
      <c r="L36" s="147" t="s">
        <v>173</v>
      </c>
      <c r="V36" s="169"/>
      <c r="W36" s="169"/>
      <c r="Z36" s="2">
        <v>4</v>
      </c>
      <c r="AA36" s="2">
        <v>5</v>
      </c>
      <c r="AB36" s="2">
        <f t="shared" si="2"/>
        <v>1</v>
      </c>
    </row>
    <row r="37" spans="1:28" ht="15.75" hidden="1" x14ac:dyDescent="0.25">
      <c r="A37" s="46"/>
      <c r="B37" s="5"/>
      <c r="C37" s="5"/>
      <c r="D37" s="5"/>
      <c r="E37" s="5"/>
      <c r="F37" s="5"/>
      <c r="K37" s="148" t="s">
        <v>38</v>
      </c>
      <c r="L37" s="149">
        <f>'Matriz de Evalulación de Riesgo'!K13</f>
        <v>5</v>
      </c>
      <c r="V37" s="169"/>
      <c r="W37" s="169"/>
      <c r="Z37" s="2">
        <v>5</v>
      </c>
      <c r="AA37" s="2">
        <v>5</v>
      </c>
      <c r="AB37" s="2">
        <f t="shared" si="2"/>
        <v>2</v>
      </c>
    </row>
    <row r="38" spans="1:28" ht="15.75" hidden="1" x14ac:dyDescent="0.25">
      <c r="A38" s="46"/>
      <c r="B38" s="5"/>
      <c r="C38" s="5"/>
      <c r="D38" s="5"/>
      <c r="E38" s="5"/>
      <c r="F38" s="5"/>
      <c r="K38" s="148" t="s">
        <v>39</v>
      </c>
      <c r="L38" s="149">
        <f>'Matriz de Evalulación de Riesgo'!K14</f>
        <v>5.333333333333333</v>
      </c>
      <c r="V38" s="169"/>
      <c r="W38" s="169"/>
    </row>
    <row r="39" spans="1:28" ht="15.75" hidden="1" x14ac:dyDescent="0.25">
      <c r="A39" s="46"/>
      <c r="B39" s="5"/>
      <c r="C39" s="5"/>
      <c r="D39" s="5"/>
      <c r="E39" s="5"/>
      <c r="F39" s="5"/>
      <c r="K39" s="148" t="s">
        <v>45</v>
      </c>
      <c r="L39" s="149">
        <f>'Matriz de Evalulación de Riesgo'!K15</f>
        <v>8.3333333333333339</v>
      </c>
      <c r="V39" s="170"/>
      <c r="W39" s="170"/>
    </row>
    <row r="40" spans="1:28" ht="15.75" hidden="1" x14ac:dyDescent="0.25">
      <c r="A40" s="46"/>
      <c r="B40" s="5"/>
      <c r="C40" s="5"/>
      <c r="D40" s="5"/>
      <c r="E40" s="5"/>
      <c r="F40" s="5"/>
      <c r="K40" s="148" t="s">
        <v>46</v>
      </c>
      <c r="L40" s="149">
        <f>'Matriz de Evalulación de Riesgo'!K16</f>
        <v>5.333333333333333</v>
      </c>
    </row>
    <row r="41" spans="1:28" ht="15.75" hidden="1" x14ac:dyDescent="0.25">
      <c r="A41" s="46"/>
      <c r="B41" s="5"/>
      <c r="C41" s="5"/>
      <c r="D41" s="5"/>
      <c r="E41" s="5"/>
      <c r="F41" s="5"/>
      <c r="K41" s="148" t="s">
        <v>40</v>
      </c>
      <c r="L41" s="149">
        <f>'Matriz de Evalulación de Riesgo'!K17</f>
        <v>8.3333333333333339</v>
      </c>
    </row>
    <row r="42" spans="1:28" ht="15.75" hidden="1" x14ac:dyDescent="0.25">
      <c r="A42" s="46"/>
      <c r="B42" s="5"/>
      <c r="C42" s="5"/>
      <c r="D42" s="5"/>
      <c r="E42" s="5"/>
      <c r="F42" s="5"/>
      <c r="K42" s="148" t="s">
        <v>41</v>
      </c>
      <c r="L42" s="149">
        <f>'Matriz de Evalulación de Riesgo'!K18</f>
        <v>4</v>
      </c>
    </row>
    <row r="43" spans="1:28" ht="15.75" hidden="1" x14ac:dyDescent="0.25">
      <c r="A43" s="46"/>
      <c r="B43" s="5"/>
      <c r="C43" s="5"/>
      <c r="D43" s="5"/>
      <c r="E43" s="5"/>
      <c r="F43" s="5"/>
      <c r="K43" s="148" t="s">
        <v>42</v>
      </c>
      <c r="L43" s="149">
        <f>'Matriz de Evalulación de Riesgo'!K19</f>
        <v>7.5</v>
      </c>
    </row>
    <row r="44" spans="1:28" ht="15.75" hidden="1" x14ac:dyDescent="0.25">
      <c r="A44" s="46"/>
      <c r="B44" s="5"/>
      <c r="C44" s="5"/>
      <c r="D44" s="5"/>
      <c r="E44" s="5"/>
      <c r="F44" s="5"/>
      <c r="K44" s="148" t="s">
        <v>43</v>
      </c>
      <c r="L44" s="149">
        <f>'Matriz de Evalulación de Riesgo'!K20</f>
        <v>8</v>
      </c>
    </row>
    <row r="45" spans="1:28" ht="15.75" hidden="1" x14ac:dyDescent="0.25">
      <c r="A45" s="46"/>
      <c r="B45" s="5"/>
      <c r="C45" s="5"/>
      <c r="D45" s="5"/>
      <c r="E45" s="5"/>
      <c r="F45" s="5"/>
      <c r="K45" s="148" t="s">
        <v>44</v>
      </c>
      <c r="L45" s="149">
        <f>'Matriz de Evalulación de Riesgo'!K21</f>
        <v>5.333333333333333</v>
      </c>
    </row>
    <row r="46" spans="1:28" ht="15.75" hidden="1" x14ac:dyDescent="0.25">
      <c r="A46" s="46"/>
      <c r="B46" s="5"/>
      <c r="C46" s="5"/>
      <c r="D46" s="5"/>
      <c r="E46" s="5"/>
      <c r="F46" s="5"/>
      <c r="K46" s="148" t="s">
        <v>48</v>
      </c>
      <c r="L46" s="149">
        <f>'Matriz de Evalulación de Riesgo'!K22</f>
        <v>6.666666666666667</v>
      </c>
    </row>
    <row r="47" spans="1:28" ht="15.75" hidden="1" x14ac:dyDescent="0.25">
      <c r="A47" s="46"/>
      <c r="B47" s="5"/>
      <c r="C47" s="5"/>
      <c r="D47" s="5"/>
      <c r="E47" s="5"/>
      <c r="F47" s="5"/>
      <c r="K47" s="148" t="s">
        <v>47</v>
      </c>
      <c r="L47" s="149">
        <f>'Matriz de Evalulación de Riesgo'!K23</f>
        <v>8</v>
      </c>
    </row>
    <row r="48" spans="1:28" ht="15.75" hidden="1" x14ac:dyDescent="0.25">
      <c r="A48" s="46"/>
      <c r="B48" s="5"/>
      <c r="C48" s="5"/>
      <c r="D48" s="5"/>
      <c r="E48" s="5"/>
      <c r="F48" s="5"/>
      <c r="K48" s="148" t="s">
        <v>49</v>
      </c>
      <c r="L48" s="149">
        <f>'Matriz de Evalulación de Riesgo'!K24</f>
        <v>3.3333333333333335</v>
      </c>
    </row>
    <row r="49" spans="1:12" ht="15.75" hidden="1" x14ac:dyDescent="0.25">
      <c r="A49" s="46"/>
      <c r="B49" s="5"/>
      <c r="C49" s="5"/>
      <c r="D49" s="5"/>
      <c r="E49" s="5"/>
      <c r="F49" s="5"/>
      <c r="K49" s="148" t="s">
        <v>50</v>
      </c>
      <c r="L49" s="149">
        <f>'Matriz de Evalulación de Riesgo'!K25</f>
        <v>12.5</v>
      </c>
    </row>
    <row r="50" spans="1:12" ht="15.75" hidden="1" x14ac:dyDescent="0.25">
      <c r="A50" s="46"/>
      <c r="B50" s="5"/>
      <c r="C50" s="5"/>
      <c r="D50" s="5"/>
      <c r="E50" s="5"/>
      <c r="F50" s="5"/>
      <c r="K50" s="153" t="s">
        <v>160</v>
      </c>
      <c r="L50" s="149">
        <f>'Matriz de Evalulación de Riesgo'!K26</f>
        <v>8.3333333333333339</v>
      </c>
    </row>
    <row r="51" spans="1:12" hidden="1" x14ac:dyDescent="0.25">
      <c r="A51" s="46"/>
      <c r="B51" s="5"/>
      <c r="C51" s="5"/>
      <c r="D51" s="5"/>
      <c r="E51" s="5"/>
      <c r="F51" s="5"/>
    </row>
    <row r="52" spans="1:12" hidden="1" x14ac:dyDescent="0.25">
      <c r="A52" s="46"/>
      <c r="B52" s="5"/>
      <c r="C52" s="5"/>
      <c r="D52" s="5"/>
      <c r="E52" s="5"/>
      <c r="F52" s="5"/>
    </row>
    <row r="53" spans="1:12" hidden="1" x14ac:dyDescent="0.25">
      <c r="A53" s="46"/>
      <c r="B53" s="5"/>
      <c r="C53" s="5"/>
      <c r="D53" s="5"/>
      <c r="E53" s="5"/>
      <c r="F53" s="5"/>
    </row>
    <row r="54" spans="1:12" hidden="1" x14ac:dyDescent="0.25">
      <c r="A54" s="46"/>
      <c r="B54" s="2"/>
      <c r="C54" s="2"/>
      <c r="D54" s="2"/>
      <c r="E54" s="2"/>
      <c r="F54" s="2"/>
    </row>
    <row r="55" spans="1:12" hidden="1" x14ac:dyDescent="0.25">
      <c r="A55" s="46"/>
      <c r="B55" s="2"/>
      <c r="C55" s="2"/>
      <c r="D55" s="2"/>
      <c r="E55" s="2"/>
      <c r="F55" s="2"/>
    </row>
    <row r="56" spans="1:12" hidden="1" x14ac:dyDescent="0.25">
      <c r="A56" s="46"/>
      <c r="B56" s="2"/>
      <c r="C56" s="2"/>
      <c r="D56" s="2"/>
      <c r="E56" s="2"/>
      <c r="F56" s="2"/>
    </row>
    <row r="57" spans="1:12" hidden="1" x14ac:dyDescent="0.25">
      <c r="A57" s="46"/>
      <c r="B57" s="2"/>
      <c r="C57" s="2"/>
      <c r="D57" s="2"/>
      <c r="E57" s="2"/>
      <c r="F57" s="2"/>
    </row>
    <row r="58" spans="1:12" hidden="1" x14ac:dyDescent="0.25">
      <c r="A58" s="46"/>
      <c r="B58" s="2"/>
      <c r="C58" s="2"/>
      <c r="D58" s="2"/>
      <c r="E58" s="2"/>
      <c r="F58" s="2"/>
    </row>
    <row r="59" spans="1:12" hidden="1" x14ac:dyDescent="0.25">
      <c r="A59" s="46"/>
      <c r="B59" s="2"/>
      <c r="C59" s="2"/>
      <c r="D59" s="2"/>
      <c r="E59" s="2"/>
      <c r="F59" s="2"/>
    </row>
    <row r="60" spans="1:12" hidden="1" x14ac:dyDescent="0.25">
      <c r="A60" s="46"/>
      <c r="B60" s="2"/>
      <c r="C60" s="2"/>
      <c r="D60" s="2"/>
      <c r="E60" s="2"/>
      <c r="F60" s="2"/>
    </row>
    <row r="61" spans="1:12" hidden="1" x14ac:dyDescent="0.25">
      <c r="A61" s="46"/>
      <c r="B61" s="2"/>
      <c r="C61" s="2"/>
      <c r="D61" s="2"/>
      <c r="E61" s="2"/>
      <c r="F61" s="2"/>
    </row>
    <row r="62" spans="1:12" hidden="1" x14ac:dyDescent="0.25">
      <c r="A62" s="46"/>
      <c r="B62" s="2"/>
      <c r="C62" s="2"/>
      <c r="D62" s="2"/>
      <c r="E62" s="2"/>
      <c r="F62" s="2"/>
    </row>
    <row r="63" spans="1:12" hidden="1" x14ac:dyDescent="0.25">
      <c r="A63" s="46"/>
      <c r="B63" s="2"/>
      <c r="C63" s="2"/>
      <c r="D63" s="2"/>
      <c r="E63" s="2"/>
      <c r="F63" s="2"/>
    </row>
    <row r="64" spans="1:12" hidden="1" x14ac:dyDescent="0.25">
      <c r="A64" s="46"/>
      <c r="B64" s="2"/>
      <c r="C64" s="2"/>
      <c r="D64" s="2"/>
      <c r="E64" s="2"/>
      <c r="F64" s="2"/>
    </row>
    <row r="65" spans="1:6" hidden="1" x14ac:dyDescent="0.25">
      <c r="A65" s="46"/>
      <c r="B65" s="2"/>
      <c r="C65" s="2"/>
      <c r="D65" s="2"/>
      <c r="E65" s="2"/>
      <c r="F65" s="2"/>
    </row>
    <row r="66" spans="1:6" hidden="1" x14ac:dyDescent="0.25">
      <c r="A66" s="46"/>
      <c r="B66" s="2"/>
      <c r="C66" s="2"/>
      <c r="D66" s="2"/>
      <c r="E66" s="2"/>
      <c r="F66" s="2"/>
    </row>
    <row r="67" spans="1:6" hidden="1" x14ac:dyDescent="0.25">
      <c r="A67" s="46"/>
      <c r="B67" s="2"/>
      <c r="C67" s="2"/>
      <c r="D67" s="2"/>
      <c r="E67" s="2"/>
      <c r="F67" s="2"/>
    </row>
    <row r="68" spans="1:6" hidden="1" x14ac:dyDescent="0.25">
      <c r="A68" s="46"/>
      <c r="B68" s="2"/>
      <c r="C68" s="2"/>
      <c r="D68" s="2"/>
      <c r="E68" s="2"/>
      <c r="F68" s="2"/>
    </row>
    <row r="69" spans="1:6" hidden="1" x14ac:dyDescent="0.25">
      <c r="A69" s="46"/>
      <c r="B69" s="2"/>
      <c r="C69" s="2"/>
      <c r="D69" s="2"/>
      <c r="E69" s="2"/>
      <c r="F69" s="2"/>
    </row>
    <row r="70" spans="1:6" hidden="1" x14ac:dyDescent="0.25">
      <c r="A70" s="46"/>
      <c r="B70" s="2"/>
      <c r="C70" s="2"/>
      <c r="D70" s="2"/>
      <c r="E70" s="2"/>
      <c r="F70" s="2"/>
    </row>
    <row r="71" spans="1:6" hidden="1" x14ac:dyDescent="0.25">
      <c r="A71" s="46"/>
      <c r="B71" s="2"/>
      <c r="C71" s="2"/>
      <c r="D71" s="2"/>
      <c r="E71" s="2"/>
      <c r="F71" s="2"/>
    </row>
    <row r="72" spans="1:6" hidden="1" x14ac:dyDescent="0.25">
      <c r="A72" s="46"/>
      <c r="B72" s="2"/>
      <c r="C72" s="2"/>
      <c r="D72" s="2"/>
      <c r="E72" s="2"/>
      <c r="F72" s="2"/>
    </row>
    <row r="73" spans="1:6" hidden="1" x14ac:dyDescent="0.25">
      <c r="A73" s="46"/>
      <c r="B73" s="2"/>
      <c r="C73" s="2"/>
      <c r="D73" s="2"/>
      <c r="E73" s="2"/>
      <c r="F73" s="2"/>
    </row>
    <row r="74" spans="1:6" hidden="1" x14ac:dyDescent="0.25">
      <c r="A74" s="46"/>
      <c r="B74" s="2"/>
      <c r="C74" s="2"/>
      <c r="D74" s="2"/>
      <c r="E74" s="2"/>
      <c r="F74" s="2"/>
    </row>
    <row r="75" spans="1:6" hidden="1" x14ac:dyDescent="0.25">
      <c r="A75" s="46"/>
      <c r="B75" s="2"/>
      <c r="C75" s="2"/>
      <c r="D75" s="2"/>
      <c r="E75" s="2"/>
      <c r="F75" s="2"/>
    </row>
    <row r="76" spans="1:6" hidden="1" x14ac:dyDescent="0.25">
      <c r="A76" s="46"/>
      <c r="B76" s="2"/>
      <c r="C76" s="2"/>
      <c r="D76" s="2"/>
      <c r="E76" s="2"/>
      <c r="F76" s="2"/>
    </row>
    <row r="77" spans="1:6" hidden="1" x14ac:dyDescent="0.25">
      <c r="A77" s="46"/>
      <c r="B77" s="2"/>
      <c r="C77" s="2"/>
      <c r="D77" s="2"/>
      <c r="E77" s="2"/>
      <c r="F77" s="2"/>
    </row>
    <row r="78" spans="1:6" hidden="1" x14ac:dyDescent="0.25">
      <c r="A78" s="46"/>
      <c r="B78" s="2"/>
      <c r="C78" s="2"/>
      <c r="D78" s="2"/>
      <c r="E78" s="2"/>
      <c r="F78" s="2"/>
    </row>
    <row r="79" spans="1:6" hidden="1" x14ac:dyDescent="0.25">
      <c r="A79" s="46"/>
      <c r="B79" s="2"/>
      <c r="C79" s="2"/>
      <c r="D79" s="2"/>
      <c r="E79" s="2"/>
      <c r="F79" s="2"/>
    </row>
    <row r="80" spans="1:6" hidden="1" x14ac:dyDescent="0.25">
      <c r="A80" s="46"/>
      <c r="B80" s="2"/>
      <c r="C80" s="2"/>
      <c r="D80" s="2"/>
      <c r="E80" s="2"/>
      <c r="F80" s="2"/>
    </row>
    <row r="81" spans="1:6" hidden="1" x14ac:dyDescent="0.25">
      <c r="A81" s="46"/>
      <c r="B81" s="2"/>
      <c r="C81" s="2"/>
      <c r="D81" s="2"/>
      <c r="E81" s="2"/>
      <c r="F81" s="2"/>
    </row>
    <row r="82" spans="1:6" hidden="1" x14ac:dyDescent="0.25">
      <c r="A82" s="46"/>
      <c r="B82" s="2"/>
      <c r="C82" s="2"/>
      <c r="D82" s="2"/>
      <c r="E82" s="2"/>
      <c r="F82" s="2"/>
    </row>
    <row r="83" spans="1:6" hidden="1" x14ac:dyDescent="0.25">
      <c r="A83" s="46"/>
      <c r="B83" s="2"/>
      <c r="C83" s="2"/>
      <c r="D83" s="2"/>
      <c r="E83" s="2"/>
      <c r="F83" s="2"/>
    </row>
    <row r="84" spans="1:6" hidden="1" x14ac:dyDescent="0.25">
      <c r="A84" s="46"/>
      <c r="B84" s="2"/>
      <c r="C84" s="2"/>
      <c r="D84" s="2"/>
      <c r="E84" s="2"/>
      <c r="F84" s="2"/>
    </row>
    <row r="85" spans="1:6" hidden="1" x14ac:dyDescent="0.25">
      <c r="A85" s="46"/>
      <c r="B85" s="2"/>
      <c r="C85" s="2"/>
      <c r="D85" s="2"/>
      <c r="E85" s="2"/>
      <c r="F85" s="2"/>
    </row>
    <row r="86" spans="1:6" hidden="1" x14ac:dyDescent="0.25">
      <c r="A86" s="46"/>
      <c r="B86" s="2"/>
      <c r="C86" s="2"/>
      <c r="D86" s="2"/>
      <c r="E86" s="2"/>
      <c r="F86" s="2"/>
    </row>
    <row r="87" spans="1:6" hidden="1" x14ac:dyDescent="0.25">
      <c r="A87" s="46"/>
      <c r="B87" s="2"/>
      <c r="C87" s="2"/>
      <c r="D87" s="2"/>
      <c r="E87" s="2"/>
      <c r="F87" s="2"/>
    </row>
    <row r="88" spans="1:6" hidden="1" x14ac:dyDescent="0.25">
      <c r="A88" s="46"/>
      <c r="B88" s="2"/>
      <c r="C88" s="2"/>
      <c r="D88" s="2"/>
      <c r="E88" s="2"/>
      <c r="F88" s="2"/>
    </row>
    <row r="89" spans="1:6" hidden="1" x14ac:dyDescent="0.25">
      <c r="A89" s="46"/>
      <c r="B89" s="2"/>
      <c r="C89" s="2"/>
      <c r="D89" s="2"/>
      <c r="E89" s="2"/>
      <c r="F89" s="2"/>
    </row>
    <row r="90" spans="1:6" hidden="1" x14ac:dyDescent="0.25">
      <c r="A90" s="46"/>
      <c r="B90" s="2"/>
      <c r="C90" s="2"/>
      <c r="D90" s="2"/>
      <c r="E90" s="2"/>
      <c r="F90" s="2"/>
    </row>
    <row r="91" spans="1:6" hidden="1" x14ac:dyDescent="0.25">
      <c r="A91" s="46"/>
      <c r="B91" s="2"/>
      <c r="C91" s="2"/>
      <c r="D91" s="2"/>
      <c r="E91" s="2"/>
      <c r="F91" s="2"/>
    </row>
    <row r="92" spans="1:6" hidden="1" x14ac:dyDescent="0.25">
      <c r="A92" s="46"/>
      <c r="B92" s="2"/>
      <c r="C92" s="2"/>
      <c r="D92" s="2"/>
      <c r="E92" s="2"/>
      <c r="F92" s="2"/>
    </row>
    <row r="93" spans="1:6" hidden="1" x14ac:dyDescent="0.25">
      <c r="A93" s="46"/>
      <c r="B93" s="2"/>
      <c r="C93" s="2"/>
      <c r="D93" s="2"/>
      <c r="E93" s="2"/>
      <c r="F93" s="2"/>
    </row>
    <row r="94" spans="1:6" hidden="1" x14ac:dyDescent="0.25">
      <c r="A94" s="46"/>
      <c r="B94" s="2"/>
      <c r="C94" s="2"/>
      <c r="D94" s="2"/>
      <c r="E94" s="2"/>
      <c r="F94" s="2"/>
    </row>
    <row r="95" spans="1:6" hidden="1" x14ac:dyDescent="0.25">
      <c r="A95" s="46"/>
      <c r="B95" s="2"/>
      <c r="C95" s="2"/>
      <c r="D95" s="2"/>
      <c r="E95" s="2"/>
      <c r="F95" s="2"/>
    </row>
    <row r="96" spans="1:6" hidden="1" x14ac:dyDescent="0.25">
      <c r="A96" s="46"/>
      <c r="B96" s="2"/>
      <c r="C96" s="2"/>
      <c r="D96" s="2"/>
      <c r="E96" s="2"/>
      <c r="F96" s="2"/>
    </row>
    <row r="97" spans="1:6" hidden="1" x14ac:dyDescent="0.25">
      <c r="A97" s="46"/>
      <c r="B97" s="2"/>
      <c r="C97" s="2"/>
      <c r="D97" s="2"/>
      <c r="E97" s="2"/>
      <c r="F97" s="2"/>
    </row>
    <row r="98" spans="1:6" hidden="1" x14ac:dyDescent="0.25">
      <c r="A98" s="46"/>
      <c r="B98" s="2"/>
      <c r="C98" s="2"/>
      <c r="D98" s="2"/>
      <c r="E98" s="2"/>
      <c r="F98" s="2"/>
    </row>
    <row r="99" spans="1:6" hidden="1" x14ac:dyDescent="0.25">
      <c r="A99" s="46"/>
      <c r="B99" s="2"/>
      <c r="C99" s="2"/>
      <c r="D99" s="2"/>
      <c r="E99" s="2"/>
      <c r="F99" s="2"/>
    </row>
    <row r="100" spans="1:6" hidden="1" x14ac:dyDescent="0.25">
      <c r="A100" s="46"/>
      <c r="B100" s="2"/>
      <c r="C100" s="2"/>
      <c r="D100" s="2"/>
      <c r="E100" s="2"/>
      <c r="F100" s="2"/>
    </row>
    <row r="101" spans="1:6" hidden="1" x14ac:dyDescent="0.25">
      <c r="A101" s="46"/>
      <c r="B101" s="2"/>
      <c r="C101" s="2"/>
      <c r="D101" s="2"/>
      <c r="E101" s="2"/>
      <c r="F101" s="2"/>
    </row>
    <row r="102" spans="1:6" hidden="1" x14ac:dyDescent="0.25">
      <c r="A102" s="46"/>
      <c r="B102" s="2"/>
      <c r="C102" s="2"/>
      <c r="D102" s="2"/>
      <c r="E102" s="2"/>
      <c r="F102" s="2"/>
    </row>
    <row r="103" spans="1:6" hidden="1" x14ac:dyDescent="0.25">
      <c r="A103" s="46"/>
      <c r="B103" s="2"/>
      <c r="C103" s="2"/>
      <c r="D103" s="2"/>
      <c r="E103" s="2"/>
      <c r="F103" s="2"/>
    </row>
    <row r="104" spans="1:6" hidden="1" x14ac:dyDescent="0.25">
      <c r="A104" s="46"/>
      <c r="B104" s="2"/>
      <c r="C104" s="2"/>
      <c r="D104" s="2"/>
      <c r="E104" s="2"/>
      <c r="F104" s="2"/>
    </row>
    <row r="105" spans="1:6" hidden="1" x14ac:dyDescent="0.25">
      <c r="A105" s="46"/>
      <c r="B105" s="2"/>
      <c r="C105" s="2"/>
      <c r="D105" s="2"/>
      <c r="E105" s="2"/>
      <c r="F105" s="2"/>
    </row>
    <row r="106" spans="1:6" hidden="1" x14ac:dyDescent="0.25">
      <c r="A106" s="46"/>
      <c r="B106" s="2"/>
      <c r="C106" s="2"/>
      <c r="D106" s="2"/>
      <c r="E106" s="2"/>
      <c r="F106" s="2"/>
    </row>
    <row r="107" spans="1:6" hidden="1" x14ac:dyDescent="0.25">
      <c r="A107" s="46"/>
      <c r="B107" s="2"/>
      <c r="C107" s="2"/>
      <c r="D107" s="2"/>
      <c r="E107" s="2"/>
      <c r="F107" s="2"/>
    </row>
    <row r="108" spans="1:6" hidden="1" x14ac:dyDescent="0.25">
      <c r="A108" s="46"/>
      <c r="B108" s="2"/>
      <c r="C108" s="2"/>
      <c r="D108" s="2"/>
      <c r="E108" s="2"/>
      <c r="F108" s="2"/>
    </row>
    <row r="109" spans="1:6" hidden="1" x14ac:dyDescent="0.25">
      <c r="A109" s="46"/>
      <c r="B109" s="2"/>
      <c r="C109" s="2"/>
      <c r="D109" s="2"/>
      <c r="E109" s="2"/>
      <c r="F109" s="2"/>
    </row>
    <row r="110" spans="1:6" hidden="1" x14ac:dyDescent="0.25">
      <c r="A110" s="46"/>
      <c r="B110" s="2"/>
      <c r="C110" s="2"/>
      <c r="D110" s="2"/>
      <c r="E110" s="2"/>
      <c r="F110" s="2"/>
    </row>
    <row r="111" spans="1:6" hidden="1" x14ac:dyDescent="0.25">
      <c r="A111" s="46"/>
      <c r="B111" s="2"/>
      <c r="C111" s="2"/>
      <c r="D111" s="2"/>
      <c r="E111" s="2"/>
      <c r="F111" s="2"/>
    </row>
    <row r="112" spans="1:6" x14ac:dyDescent="0.25">
      <c r="A112" s="46"/>
      <c r="B112" s="2"/>
      <c r="C112" s="2"/>
      <c r="D112" s="2"/>
      <c r="E112" s="2"/>
      <c r="F112" s="2"/>
    </row>
    <row r="113" spans="1:6" x14ac:dyDescent="0.25">
      <c r="A113" s="46"/>
      <c r="B113" s="2"/>
      <c r="C113" s="2"/>
      <c r="D113" s="2"/>
      <c r="E113" s="2"/>
      <c r="F113" s="2"/>
    </row>
    <row r="114" spans="1:6" x14ac:dyDescent="0.25">
      <c r="A114" s="46"/>
      <c r="B114" s="2"/>
      <c r="C114" s="2"/>
      <c r="D114" s="2"/>
      <c r="E114" s="2"/>
      <c r="F114" s="2"/>
    </row>
    <row r="115" spans="1:6" x14ac:dyDescent="0.25">
      <c r="A115" s="46"/>
      <c r="B115" s="2"/>
      <c r="C115" s="2"/>
      <c r="D115" s="2"/>
      <c r="E115" s="2"/>
      <c r="F115" s="2"/>
    </row>
    <row r="116" spans="1:6" x14ac:dyDescent="0.25">
      <c r="A116" s="46"/>
      <c r="B116" s="2"/>
      <c r="C116" s="2"/>
      <c r="D116" s="2"/>
      <c r="E116" s="2"/>
      <c r="F116" s="2"/>
    </row>
    <row r="117" spans="1:6" x14ac:dyDescent="0.25">
      <c r="A117" s="46"/>
      <c r="B117" s="2"/>
      <c r="C117" s="2"/>
      <c r="D117" s="2"/>
      <c r="E117" s="2"/>
      <c r="F117" s="2"/>
    </row>
    <row r="118" spans="1:6" x14ac:dyDescent="0.25">
      <c r="A118" s="46"/>
      <c r="B118" s="2"/>
      <c r="C118" s="2"/>
      <c r="D118" s="2"/>
      <c r="E118" s="2"/>
      <c r="F118" s="2"/>
    </row>
    <row r="119" spans="1:6" x14ac:dyDescent="0.25">
      <c r="A119" s="46"/>
      <c r="B119" s="2"/>
      <c r="C119" s="2"/>
      <c r="D119" s="2"/>
      <c r="E119" s="2"/>
      <c r="F119" s="2"/>
    </row>
    <row r="120" spans="1:6" x14ac:dyDescent="0.25">
      <c r="A120" s="46"/>
      <c r="B120" s="2"/>
      <c r="C120" s="2"/>
      <c r="D120" s="2"/>
      <c r="E120" s="2"/>
      <c r="F120" s="2"/>
    </row>
    <row r="121" spans="1:6" x14ac:dyDescent="0.25">
      <c r="A121" s="46"/>
      <c r="B121" s="2"/>
      <c r="C121" s="2"/>
      <c r="D121" s="2"/>
      <c r="E121" s="2"/>
      <c r="F121" s="2"/>
    </row>
    <row r="122" spans="1:6" x14ac:dyDescent="0.25">
      <c r="A122" s="46"/>
      <c r="B122" s="2"/>
      <c r="C122" s="2"/>
      <c r="D122" s="2"/>
      <c r="E122" s="2"/>
      <c r="F122" s="2"/>
    </row>
    <row r="123" spans="1:6" x14ac:dyDescent="0.25">
      <c r="A123" s="46"/>
      <c r="B123" s="2"/>
      <c r="C123" s="2"/>
      <c r="D123" s="2"/>
      <c r="E123" s="2"/>
      <c r="F123" s="2"/>
    </row>
    <row r="124" spans="1:6" x14ac:dyDescent="0.25">
      <c r="A124" s="46"/>
      <c r="B124" s="2"/>
      <c r="C124" s="2"/>
      <c r="D124" s="2"/>
      <c r="E124" s="2"/>
      <c r="F124" s="2"/>
    </row>
    <row r="125" spans="1:6" x14ac:dyDescent="0.25">
      <c r="A125" s="46"/>
      <c r="B125" s="2"/>
      <c r="C125" s="2"/>
      <c r="D125" s="2"/>
      <c r="E125" s="2"/>
      <c r="F125" s="2"/>
    </row>
    <row r="126" spans="1:6" x14ac:dyDescent="0.25">
      <c r="A126" s="46"/>
      <c r="B126" s="2"/>
      <c r="C126" s="2"/>
      <c r="D126" s="2"/>
      <c r="E126" s="2"/>
      <c r="F126" s="2"/>
    </row>
    <row r="127" spans="1:6" x14ac:dyDescent="0.25">
      <c r="A127" s="46"/>
      <c r="B127" s="2"/>
      <c r="C127" s="2"/>
      <c r="D127" s="2"/>
      <c r="E127" s="2"/>
      <c r="F127" s="2"/>
    </row>
    <row r="128" spans="1:6" x14ac:dyDescent="0.25">
      <c r="A128" s="46"/>
      <c r="B128" s="2"/>
      <c r="C128" s="2"/>
      <c r="D128" s="2"/>
      <c r="E128" s="2"/>
      <c r="F128" s="2"/>
    </row>
    <row r="129" spans="1:6" x14ac:dyDescent="0.25">
      <c r="A129" s="46"/>
      <c r="B129" s="2"/>
      <c r="C129" s="2"/>
      <c r="D129" s="2"/>
      <c r="E129" s="2"/>
      <c r="F129" s="2"/>
    </row>
    <row r="130" spans="1:6" x14ac:dyDescent="0.25">
      <c r="A130" s="46"/>
      <c r="B130" s="2"/>
      <c r="C130" s="2"/>
      <c r="D130" s="2"/>
      <c r="E130" s="2"/>
      <c r="F130" s="2"/>
    </row>
    <row r="131" spans="1:6" x14ac:dyDescent="0.25">
      <c r="A131" s="46"/>
      <c r="B131" s="2"/>
      <c r="C131" s="2"/>
      <c r="D131" s="2"/>
      <c r="E131" s="2"/>
      <c r="F131" s="2"/>
    </row>
    <row r="132" spans="1:6" x14ac:dyDescent="0.25">
      <c r="A132" s="46"/>
      <c r="B132" s="2"/>
      <c r="C132" s="2"/>
      <c r="D132" s="2"/>
      <c r="E132" s="2"/>
      <c r="F132" s="2"/>
    </row>
    <row r="133" spans="1:6" x14ac:dyDescent="0.25">
      <c r="A133" s="46"/>
      <c r="B133" s="2"/>
      <c r="C133" s="2"/>
      <c r="D133" s="2"/>
      <c r="E133" s="2"/>
      <c r="F133" s="2"/>
    </row>
    <row r="134" spans="1:6" x14ac:dyDescent="0.25">
      <c r="A134" s="46"/>
      <c r="B134" s="2"/>
      <c r="C134" s="2"/>
      <c r="D134" s="2"/>
      <c r="E134" s="2"/>
      <c r="F134" s="2"/>
    </row>
    <row r="135" spans="1:6" x14ac:dyDescent="0.25">
      <c r="A135" s="46"/>
      <c r="B135" s="2"/>
      <c r="C135" s="2"/>
      <c r="D135" s="2"/>
      <c r="E135" s="2"/>
      <c r="F135" s="2"/>
    </row>
    <row r="136" spans="1:6" x14ac:dyDescent="0.25">
      <c r="A136" s="46"/>
      <c r="B136" s="2"/>
      <c r="C136" s="2"/>
      <c r="D136" s="2"/>
      <c r="E136" s="2"/>
      <c r="F136" s="2"/>
    </row>
    <row r="137" spans="1:6" x14ac:dyDescent="0.25">
      <c r="A137" s="46"/>
      <c r="B137" s="2"/>
      <c r="C137" s="2"/>
      <c r="D137" s="2"/>
      <c r="E137" s="2"/>
      <c r="F137" s="2"/>
    </row>
    <row r="138" spans="1:6" x14ac:dyDescent="0.25">
      <c r="A138" s="46"/>
      <c r="B138" s="2"/>
      <c r="C138" s="2"/>
      <c r="D138" s="2"/>
      <c r="E138" s="2"/>
      <c r="F138" s="2"/>
    </row>
    <row r="139" spans="1:6" x14ac:dyDescent="0.25">
      <c r="A139" s="46"/>
      <c r="B139" s="2"/>
      <c r="C139" s="2"/>
      <c r="D139" s="2"/>
      <c r="E139" s="2"/>
      <c r="F139" s="2"/>
    </row>
    <row r="140" spans="1:6" x14ac:dyDescent="0.25">
      <c r="A140" s="46"/>
      <c r="B140" s="2"/>
      <c r="C140" s="2"/>
      <c r="D140" s="2"/>
      <c r="E140" s="2"/>
      <c r="F140" s="2"/>
    </row>
    <row r="141" spans="1:6" x14ac:dyDescent="0.25">
      <c r="A141" s="46"/>
      <c r="B141" s="2"/>
      <c r="C141" s="2"/>
      <c r="D141" s="2"/>
      <c r="E141" s="2"/>
      <c r="F141" s="2"/>
    </row>
    <row r="142" spans="1:6" x14ac:dyDescent="0.25">
      <c r="A142" s="46"/>
      <c r="B142" s="2"/>
      <c r="C142" s="2"/>
      <c r="D142" s="2"/>
      <c r="E142" s="2"/>
      <c r="F142" s="2"/>
    </row>
    <row r="143" spans="1:6" x14ac:dyDescent="0.25">
      <c r="A143" s="46"/>
      <c r="B143" s="2"/>
      <c r="C143" s="2"/>
      <c r="D143" s="2"/>
      <c r="E143" s="2"/>
      <c r="F143" s="2"/>
    </row>
    <row r="144" spans="1:6" x14ac:dyDescent="0.25">
      <c r="A144" s="46"/>
      <c r="B144" s="2"/>
      <c r="C144" s="2"/>
      <c r="D144" s="2"/>
      <c r="E144" s="2"/>
      <c r="F144" s="2"/>
    </row>
    <row r="145" spans="1:6" x14ac:dyDescent="0.25">
      <c r="A145" s="46"/>
      <c r="B145" s="2"/>
      <c r="C145" s="2"/>
      <c r="D145" s="2"/>
      <c r="E145" s="2"/>
      <c r="F145" s="2"/>
    </row>
    <row r="146" spans="1:6" x14ac:dyDescent="0.25">
      <c r="A146" s="46"/>
      <c r="B146" s="2"/>
      <c r="C146" s="2"/>
      <c r="D146" s="2"/>
      <c r="E146" s="2"/>
      <c r="F146" s="2"/>
    </row>
    <row r="147" spans="1:6" x14ac:dyDescent="0.25">
      <c r="A147" s="46"/>
      <c r="B147" s="2"/>
      <c r="C147" s="2"/>
      <c r="D147" s="2"/>
      <c r="E147" s="2"/>
      <c r="F147" s="2"/>
    </row>
    <row r="148" spans="1:6" x14ac:dyDescent="0.25">
      <c r="A148" s="46"/>
      <c r="B148" s="2"/>
      <c r="C148" s="2"/>
      <c r="D148" s="2"/>
      <c r="E148" s="2"/>
      <c r="F148" s="2"/>
    </row>
    <row r="149" spans="1:6" x14ac:dyDescent="0.25">
      <c r="A149" s="46"/>
      <c r="B149" s="2"/>
      <c r="C149" s="2"/>
      <c r="D149" s="2"/>
      <c r="E149" s="2"/>
      <c r="F149" s="2"/>
    </row>
    <row r="150" spans="1:6" x14ac:dyDescent="0.25">
      <c r="A150" s="46"/>
      <c r="B150" s="2"/>
      <c r="C150" s="2"/>
      <c r="D150" s="2"/>
      <c r="E150" s="2"/>
      <c r="F150" s="2"/>
    </row>
    <row r="151" spans="1:6" x14ac:dyDescent="0.25">
      <c r="A151" s="46"/>
      <c r="B151" s="2"/>
      <c r="C151" s="2"/>
      <c r="D151" s="2"/>
      <c r="E151" s="2"/>
      <c r="F151" s="2"/>
    </row>
    <row r="152" spans="1:6" x14ac:dyDescent="0.25">
      <c r="A152" s="46"/>
      <c r="B152" s="2"/>
      <c r="C152" s="2"/>
      <c r="D152" s="2"/>
      <c r="E152" s="2"/>
      <c r="F152" s="2"/>
    </row>
    <row r="153" spans="1:6" x14ac:dyDescent="0.25">
      <c r="A153" s="46"/>
      <c r="B153" s="2"/>
      <c r="C153" s="2"/>
      <c r="D153" s="2"/>
      <c r="E153" s="2"/>
      <c r="F153" s="2"/>
    </row>
    <row r="154" spans="1:6" x14ac:dyDescent="0.25">
      <c r="A154" s="46"/>
      <c r="B154" s="2"/>
      <c r="C154" s="2"/>
      <c r="D154" s="2"/>
      <c r="E154" s="2"/>
      <c r="F154" s="2"/>
    </row>
    <row r="155" spans="1:6" x14ac:dyDescent="0.25">
      <c r="A155" s="46"/>
      <c r="B155" s="2"/>
      <c r="C155" s="2"/>
      <c r="D155" s="2"/>
      <c r="E155" s="2"/>
      <c r="F155" s="2"/>
    </row>
    <row r="156" spans="1:6" x14ac:dyDescent="0.25">
      <c r="A156" s="46"/>
      <c r="B156" s="2"/>
      <c r="C156" s="2"/>
      <c r="D156" s="2"/>
      <c r="E156" s="2"/>
      <c r="F156" s="2"/>
    </row>
    <row r="157" spans="1:6" x14ac:dyDescent="0.25">
      <c r="A157" s="46"/>
      <c r="B157" s="2"/>
      <c r="C157" s="2"/>
      <c r="D157" s="2"/>
      <c r="E157" s="2"/>
      <c r="F157" s="2"/>
    </row>
    <row r="158" spans="1:6" x14ac:dyDescent="0.25">
      <c r="A158" s="46"/>
      <c r="B158" s="2"/>
      <c r="C158" s="2"/>
      <c r="D158" s="2"/>
      <c r="E158" s="2"/>
      <c r="F158" s="2"/>
    </row>
    <row r="159" spans="1:6" x14ac:dyDescent="0.25">
      <c r="A159" s="46"/>
      <c r="B159" s="2"/>
      <c r="C159" s="2"/>
      <c r="D159" s="2"/>
      <c r="E159" s="2"/>
      <c r="F159" s="2"/>
    </row>
    <row r="160" spans="1:6" x14ac:dyDescent="0.25">
      <c r="A160" s="46"/>
      <c r="B160" s="2"/>
      <c r="C160" s="2"/>
      <c r="D160" s="2"/>
      <c r="E160" s="2"/>
      <c r="F160" s="2"/>
    </row>
    <row r="161" spans="1:6" x14ac:dyDescent="0.25">
      <c r="A161" s="46"/>
      <c r="B161" s="2"/>
      <c r="C161" s="2"/>
      <c r="D161" s="2"/>
      <c r="E161" s="2"/>
      <c r="F161" s="2"/>
    </row>
    <row r="162" spans="1:6" x14ac:dyDescent="0.25">
      <c r="A162" s="46"/>
      <c r="B162" s="2"/>
      <c r="C162" s="2"/>
      <c r="D162" s="2"/>
      <c r="E162" s="2"/>
      <c r="F162" s="2"/>
    </row>
    <row r="163" spans="1:6" x14ac:dyDescent="0.25">
      <c r="A163" s="46"/>
      <c r="B163" s="2"/>
      <c r="C163" s="2"/>
      <c r="D163" s="2"/>
      <c r="E163" s="2"/>
      <c r="F163" s="2"/>
    </row>
    <row r="164" spans="1:6" x14ac:dyDescent="0.25">
      <c r="A164" s="46"/>
      <c r="B164" s="2"/>
      <c r="C164" s="2"/>
      <c r="D164" s="2"/>
      <c r="E164" s="2"/>
      <c r="F164" s="2"/>
    </row>
    <row r="165" spans="1:6" x14ac:dyDescent="0.25">
      <c r="A165" s="46"/>
      <c r="B165" s="2"/>
      <c r="C165" s="2"/>
      <c r="D165" s="2"/>
      <c r="E165" s="2"/>
      <c r="F165" s="2"/>
    </row>
    <row r="166" spans="1:6" x14ac:dyDescent="0.25">
      <c r="A166" s="46"/>
      <c r="B166" s="2"/>
      <c r="C166" s="2"/>
      <c r="D166" s="2"/>
      <c r="E166" s="2"/>
      <c r="F166" s="2"/>
    </row>
    <row r="167" spans="1:6" x14ac:dyDescent="0.25">
      <c r="A167" s="46"/>
      <c r="B167" s="2"/>
      <c r="C167" s="2"/>
      <c r="D167" s="2"/>
      <c r="E167" s="2"/>
      <c r="F167" s="2"/>
    </row>
    <row r="168" spans="1:6" x14ac:dyDescent="0.25">
      <c r="A168" s="46"/>
      <c r="B168" s="2"/>
      <c r="C168" s="2"/>
      <c r="D168" s="2"/>
      <c r="E168" s="2"/>
      <c r="F168" s="2"/>
    </row>
    <row r="169" spans="1:6" x14ac:dyDescent="0.25">
      <c r="A169" s="46"/>
      <c r="B169" s="2"/>
      <c r="C169" s="2"/>
      <c r="D169" s="2"/>
      <c r="E169" s="2"/>
      <c r="F169" s="2"/>
    </row>
    <row r="170" spans="1:6" x14ac:dyDescent="0.25">
      <c r="A170" s="46"/>
      <c r="B170" s="2"/>
      <c r="C170" s="2"/>
      <c r="D170" s="2"/>
      <c r="E170" s="2"/>
      <c r="F170" s="2"/>
    </row>
    <row r="171" spans="1:6" x14ac:dyDescent="0.25">
      <c r="A171" s="46"/>
      <c r="B171" s="2"/>
      <c r="C171" s="2"/>
      <c r="D171" s="2"/>
      <c r="E171" s="2"/>
      <c r="F171" s="2"/>
    </row>
  </sheetData>
  <mergeCells count="4">
    <mergeCell ref="V32:V39"/>
    <mergeCell ref="W32:W39"/>
    <mergeCell ref="J12:N12"/>
    <mergeCell ref="K35:L35"/>
  </mergeCells>
  <conditionalFormatting sqref="J17:N17 J13:J15 L13:N14 J16:K16 M15:N15">
    <cfRule type="cellIs" dxfId="10" priority="9" operator="greaterThan">
      <formula>10.1</formula>
    </cfRule>
    <cfRule type="cellIs" dxfId="9" priority="10" operator="between">
      <formula>5.1</formula>
      <formula>10</formula>
    </cfRule>
    <cfRule type="cellIs" dxfId="8" priority="11" operator="between">
      <formula>1</formula>
      <formula>5</formula>
    </cfRule>
  </conditionalFormatting>
  <conditionalFormatting sqref="X13:X26">
    <cfRule type="cellIs" dxfId="7" priority="5" operator="equal">
      <formula>""</formula>
    </cfRule>
    <cfRule type="cellIs" dxfId="6" priority="8" operator="between">
      <formula>1</formula>
      <formula>5</formula>
    </cfRule>
  </conditionalFormatting>
  <conditionalFormatting sqref="X13:X26">
    <cfRule type="cellIs" dxfId="5" priority="6" operator="greaterThanOrEqual">
      <formula>10.1</formula>
    </cfRule>
    <cfRule type="cellIs" dxfId="4" priority="7" operator="between">
      <formula>5.1</formula>
      <formula>10</formula>
    </cfRule>
  </conditionalFormatting>
  <conditionalFormatting sqref="L37:L50">
    <cfRule type="cellIs" dxfId="3" priority="1" operator="equal">
      <formula>""</formula>
    </cfRule>
    <cfRule type="cellIs" dxfId="2" priority="4" operator="between">
      <formula>1</formula>
      <formula>5</formula>
    </cfRule>
  </conditionalFormatting>
  <conditionalFormatting sqref="L37:L50">
    <cfRule type="cellIs" dxfId="1" priority="2" operator="greaterThanOrEqual">
      <formula>10.1</formula>
    </cfRule>
    <cfRule type="cellIs" dxfId="0" priority="3" operator="between">
      <formula>5.1</formula>
      <formula>10</formula>
    </cfRule>
  </conditionalFormatting>
  <dataValidations count="1">
    <dataValidation type="list" allowBlank="1" showInputMessage="1" showErrorMessage="1" sqref="V13:W25 V32:W32">
      <formula1>$F$5:$F$9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W i H V G C x T P y k A A A A 9 Q A A A B I A H A B D b 2 5 m a W c v U G F j a 2 F n Z S 5 4 b W w g o h g A K K A U A A A A A A A A A A A A A A A A A A A A A A A A A A A A h Y 8 x D o I w G I W v Q r r T l u K g 5 K c M D i 6 S m G i M a 1 M q N E I x t F j u 5 u C R v I I Y R d 0 c 3 / e + 4 b 3 7 9 Q b Z 0 N T B R X V W t y Z F E a Y o U E a 2 h T Z l i n p 3 D O c o 4 7 A R 8 i R K F Y y y s c l g i x R V z p 0 T Q r z 3 2 M e 4 7 U r C K I 3 I I V 9 v Z a U a g T 6 y / i + H 2 l g n j F S I w / 4 1 h j O 8 i P G M M U y B T A x y b b 4 9 G + c + 2 x 8 I y 7 5 2 f a e 4 s u F q B 2 S K Q N 4 X + A N Q S w M E F A A C A A g A i W i 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o h 1 Q o i k e 4 D g A A A B E A A A A T A B w A R m 9 y b X V s Y X M v U 2 V j d G l v b j E u b S C i G A A o o B Q A A A A A A A A A A A A A A A A A A A A A A A A A A A A r T k 0 u y c z P U w i G 0 I b W A F B L A Q I t A B Q A A g A I A I l o h 1 R g s U z 8 p A A A A P U A A A A S A A A A A A A A A A A A A A A A A A A A A A B D b 2 5 m a W c v U G F j a 2 F n Z S 5 4 b W x Q S w E C L Q A U A A I A C A C J a I d U D 8 r p q 6 Q A A A D p A A A A E w A A A A A A A A A A A A A A A A D w A A A A W 0 N v b n R l b n R f V H l w Z X N d L n h t b F B L A Q I t A B Q A A g A I A I l o h 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x 8 I 3 K M 0 x T Z y w m y h r Q V n + A A A A A A I A A A A A A A N m A A D A A A A A E A A A A E i c f E 9 + E t Q 5 s 8 D e 9 U 3 Q 3 O Y A A A A A B I A A A K A A A A A Q A A A A r Y A X n I C A C p g g F o P e e g l y 7 l A A A A A r k Q b T l b w R N 8 j e T X S F p u T h L j 3 I O a o S x b v x I 7 B s Y 6 Q J F f C T 7 U O 2 + f T s s u G J b K c 0 j p 8 n h i 5 z I U e j t E Q v M P 0 C 3 O x 1 p d L d l 9 y m c C g h g l s D M H L 9 B x Q A A A B 7 V U 4 o 3 L S b c p 3 c G O n n d t 6 l z z 8 V U A = = < / D a t a M a s h u p > 
</file>

<file path=customXml/itemProps1.xml><?xml version="1.0" encoding="utf-8"?>
<ds:datastoreItem xmlns:ds="http://schemas.openxmlformats.org/officeDocument/2006/customXml" ds:itemID="{1DD38EF0-4E22-49D4-9E46-96DF41595E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Evalulación de Riesgo</vt:lpstr>
      <vt:lpstr>Matriz del Plan_de_Trabajo</vt:lpstr>
      <vt:lpstr>MapadeRiesgos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Bladimiro Martinez</dc:creator>
  <cp:lastModifiedBy>Emanuel De Leon</cp:lastModifiedBy>
  <cp:lastPrinted>2022-02-15T15:15:41Z</cp:lastPrinted>
  <dcterms:created xsi:type="dcterms:W3CDTF">2022-01-31T20:35:46Z</dcterms:created>
  <dcterms:modified xsi:type="dcterms:W3CDTF">2022-04-29T20:00:18Z</dcterms:modified>
</cp:coreProperties>
</file>